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7795" windowHeight="11835"/>
  </bookViews>
  <sheets>
    <sheet name="Net Present Cost" sheetId="1" r:id="rId1"/>
  </sheets>
  <externalReferences>
    <externalReference r:id="rId2"/>
    <externalReference r:id="rId3"/>
    <externalReference r:id="rId4"/>
  </externalReferences>
  <definedNames>
    <definedName name="\1">#N/A</definedName>
    <definedName name="\2">#N/A</definedName>
    <definedName name="\3">#N/A</definedName>
    <definedName name="\4">#N/A</definedName>
    <definedName name="\a">#N/A</definedName>
    <definedName name="\c">#N/A</definedName>
    <definedName name="\d">#N/A</definedName>
    <definedName name="\P">#N/A</definedName>
    <definedName name="\r">#N/A</definedName>
    <definedName name="\s">#N/A</definedName>
    <definedName name="__Fig10">'[1]API - Case 1'!$C$83</definedName>
    <definedName name="__SG60">'[2]Base-1000'!$B$2</definedName>
    <definedName name="_Fig10">#N/A</definedName>
    <definedName name="_SG60">#N/A</definedName>
    <definedName name="addr">#N/A</definedName>
    <definedName name="aff">#N/A</definedName>
    <definedName name="APAGE">#N/A</definedName>
    <definedName name="API">#N/A</definedName>
    <definedName name="astm_a">#N/A</definedName>
    <definedName name="astm_b">#N/A</definedName>
    <definedName name="BALANCE">#N/A</definedName>
    <definedName name="BBPAGE">#N/A</definedName>
    <definedName name="Bellows">#N/A</definedName>
    <definedName name="bktmp">#N/A</definedName>
    <definedName name="BLKPAGE">#N/A</definedName>
    <definedName name="BPAGE">#N/A</definedName>
    <definedName name="bulkdt">#N/A</definedName>
    <definedName name="bulkpr">#N/A</definedName>
    <definedName name="bulkpress">#N/A</definedName>
    <definedName name="bulkprtmp">#N/A</definedName>
    <definedName name="bulktempr">#N/A</definedName>
    <definedName name="bulktmp">#N/A</definedName>
    <definedName name="C_">#N/A</definedName>
    <definedName name="CALC">#N/A</definedName>
    <definedName name="clean2">#N/A</definedName>
    <definedName name="clean3">#N/A</definedName>
    <definedName name="Composite">#N/A</definedName>
    <definedName name="CON">#N/A</definedName>
    <definedName name="cond">#N/A</definedName>
    <definedName name="cp_base">#N/A</definedName>
    <definedName name="CPAGE">#N/A</definedName>
    <definedName name="_xlnm.Criteria">#N/A</definedName>
    <definedName name="DATA">#N/A</definedName>
    <definedName name="deniel1">#N/A</definedName>
    <definedName name="deniel2">#N/A</definedName>
    <definedName name="DENS">#N/A</definedName>
    <definedName name="denstemp">#N/A</definedName>
    <definedName name="DPAGE">#N/A</definedName>
    <definedName name="DSTITLE">#N/A</definedName>
    <definedName name="eDIVD">#N/A</definedName>
    <definedName name="effy1">#N/A</definedName>
    <definedName name="effy1rng">#N/A</definedName>
    <definedName name="effy2">#N/A</definedName>
    <definedName name="effy2rng">#N/A</definedName>
    <definedName name="EPAGE">#N/A</definedName>
    <definedName name="EQUIPMENTLIST">#N/A</definedName>
    <definedName name="EQUIPMENTLISTINDEX">#N/A</definedName>
    <definedName name="euro_to_dollar">'[3]TDW Offer - Options comparison'!$B$64</definedName>
    <definedName name="Expansion">#N/A</definedName>
    <definedName name="expcoeff">#N/A</definedName>
    <definedName name="EXptemp">#N/A</definedName>
    <definedName name="F_Mar_T200">#N/A</definedName>
    <definedName name="F_Mar_T300">#N/A</definedName>
    <definedName name="F_Mar_T400">#N/A</definedName>
    <definedName name="fgas">#N/A</definedName>
    <definedName name="fin">"Texte 2,Texte 3,Texte 4,Texte 5,Texte 6,Texte 7,Texte 8,Texte 9,Texte 10,Texte 11,Texte 12,Texte 13,Texte 14,Trait 15,Trait 16,Trait 17,Trait 18,Trait 19,Trait 20,Trait 21,Trait 22,Trait 23,Rectangle 24,Trait 25,Rectangle 26,Texte 1"</definedName>
    <definedName name="FLOW">#N/A</definedName>
    <definedName name="Flow_T200">#N/A</definedName>
    <definedName name="Flow_T300">#N/A</definedName>
    <definedName name="Flow_T400">#N/A</definedName>
    <definedName name="FLOW2k">#N/A</definedName>
    <definedName name="fluids2">#N/A</definedName>
    <definedName name="fluids3">#N/A</definedName>
    <definedName name="FPAGE">#N/A</definedName>
    <definedName name="FRONTSHEET">#N/A</definedName>
    <definedName name="fv">#N/A</definedName>
    <definedName name="gas">#N/A</definedName>
    <definedName name="general">#N/A</definedName>
    <definedName name="GPAGE">#N/A</definedName>
    <definedName name="groovehp1">#N/A</definedName>
    <definedName name="groovehp2">#N/A</definedName>
    <definedName name="groovelp1">#N/A</definedName>
    <definedName name="groovelp2">#N/A</definedName>
    <definedName name="hd1rng">#N/A</definedName>
    <definedName name="hd2rng">#N/A</definedName>
    <definedName name="head1">#N/A</definedName>
    <definedName name="head2">#N/A</definedName>
    <definedName name="HEADER">#N/A</definedName>
    <definedName name="headers">#N/A</definedName>
    <definedName name="HEADINGS">#N/A</definedName>
    <definedName name="HI">"Oval 139"</definedName>
    <definedName name="HPAGE">#N/A</definedName>
    <definedName name="Htt">#N/A</definedName>
    <definedName name="IPAGE">#N/A</definedName>
    <definedName name="IVENTS">#N/A</definedName>
    <definedName name="M1122_">#N/A</definedName>
    <definedName name="motor">#N/A</definedName>
    <definedName name="MP_CLIENTREVISION0">#N/A</definedName>
    <definedName name="MP_CLIENTREVISION1">#N/A</definedName>
    <definedName name="MP_CLIENTREVISION2">#N/A</definedName>
    <definedName name="MP_DOCAPPROVER0">#N/A</definedName>
    <definedName name="MP_DOCAPPROVER1">#N/A</definedName>
    <definedName name="MP_DOCAPPROVER2">#N/A</definedName>
    <definedName name="MP_DOCCHECKER0">#N/A</definedName>
    <definedName name="MP_DOCCHECKER1">#N/A</definedName>
    <definedName name="MP_DOCCHECKER2">#N/A</definedName>
    <definedName name="MP_DOCID">#N/A</definedName>
    <definedName name="MP_DOCISSSTADAT">#N/A</definedName>
    <definedName name="MP_DOCISSSTADAT0">#N/A</definedName>
    <definedName name="MP_DOCISSSTADAT1">#N/A</definedName>
    <definedName name="MP_DOCISSSTADAT2">#N/A</definedName>
    <definedName name="MP_DOCREVDES0">#N/A</definedName>
    <definedName name="MP_DOCREVDES1">#N/A</definedName>
    <definedName name="MP_DOCREVDES2">#N/A</definedName>
    <definedName name="MP_EQ_002">#N/A</definedName>
    <definedName name="MP_EQ_003">#N/A</definedName>
    <definedName name="MP_EQ_004">#N/A</definedName>
    <definedName name="MP_EQ_005">#N/A</definedName>
    <definedName name="MP_EQ_006">#N/A</definedName>
    <definedName name="MP_EQ_007">#N/A</definedName>
    <definedName name="MP_EQ_008">#N/A</definedName>
    <definedName name="MP_EQ_009">#N/A</definedName>
    <definedName name="MP_EQ_010">#N/A</definedName>
    <definedName name="MP_EQ_011">#N/A</definedName>
    <definedName name="MP_EQ_012">#N/A</definedName>
    <definedName name="MP_EQ_013">#N/A</definedName>
    <definedName name="MP_EQ_014">#N/A</definedName>
    <definedName name="MP_EQ_015">#N/A</definedName>
    <definedName name="MP_EQ_016">#N/A</definedName>
    <definedName name="MP_EQ_017">#N/A</definedName>
    <definedName name="MP_EQ_018">#N/A</definedName>
    <definedName name="MP_EQ_019">#N/A</definedName>
    <definedName name="MP_EQ_020">#N/A</definedName>
    <definedName name="MP_EQ_021">#N/A</definedName>
    <definedName name="MP_EQ_022">#N/A</definedName>
    <definedName name="MP_EQ_023">#N/A</definedName>
    <definedName name="MP_EQ_024">#N/A</definedName>
    <definedName name="MP_EQ_025">#N/A</definedName>
    <definedName name="MP_EQ_026">#N/A</definedName>
    <definedName name="MP_EQ_027">#N/A</definedName>
    <definedName name="MP_EQ_028">#N/A</definedName>
    <definedName name="MP_EQ_029">#N/A</definedName>
    <definedName name="MP_EQ_030">#N/A</definedName>
    <definedName name="MP_EQ_031">#N/A</definedName>
    <definedName name="MP_EQ_032">#N/A</definedName>
    <definedName name="MP_EQ_033">#N/A</definedName>
    <definedName name="MP_EQ_034">#N/A</definedName>
    <definedName name="MP_EQ_035">#N/A</definedName>
    <definedName name="MP_EQ_036">#N/A</definedName>
    <definedName name="MP_EQ_037">#N/A</definedName>
    <definedName name="MP_EQ_038">#N/A</definedName>
    <definedName name="MP_EQ_039">#N/A</definedName>
    <definedName name="MP_EQ_040">#N/A</definedName>
    <definedName name="MP_EQ_041">#N/A</definedName>
    <definedName name="MP_EQ_042">#N/A</definedName>
    <definedName name="MP_EQ_043">#N/A</definedName>
    <definedName name="MP_EQ_044">#N/A</definedName>
    <definedName name="MP_EQ_045">#N/A</definedName>
    <definedName name="MP_EQ_046">#N/A</definedName>
    <definedName name="MP_EQ_047">#N/A</definedName>
    <definedName name="MP_EQ_048">#N/A</definedName>
    <definedName name="MP_EQ_049">#N/A</definedName>
    <definedName name="MP_EQ_050">#N/A</definedName>
    <definedName name="MP_EQDESC_002">#N/A</definedName>
    <definedName name="MP_EQDESC_003">#N/A</definedName>
    <definedName name="MP_EQDESC_004">#N/A</definedName>
    <definedName name="MP_EQDESC_005">#N/A</definedName>
    <definedName name="MP_EQDESC_006">#N/A</definedName>
    <definedName name="MP_EQDESC_007">#N/A</definedName>
    <definedName name="MP_EQDESC_008">#N/A</definedName>
    <definedName name="MP_EQDESC_009">#N/A</definedName>
    <definedName name="MP_EQDESC_010">#N/A</definedName>
    <definedName name="MP_EQDESC_011">#N/A</definedName>
    <definedName name="MP_EQDESC_012">#N/A</definedName>
    <definedName name="MP_EQDESC_013">#N/A</definedName>
    <definedName name="MP_EQDESC_014">#N/A</definedName>
    <definedName name="MP_EQDESC_015">#N/A</definedName>
    <definedName name="MP_EQDESC_016">#N/A</definedName>
    <definedName name="MP_EQDESC_017">#N/A</definedName>
    <definedName name="MP_EQDESC_018">#N/A</definedName>
    <definedName name="MP_EQDESC_019">#N/A</definedName>
    <definedName name="MP_EQDESC_020">#N/A</definedName>
    <definedName name="MP_EQDESC_021">#N/A</definedName>
    <definedName name="MP_EQDESC_022">#N/A</definedName>
    <definedName name="MP_EQDESC_023">#N/A</definedName>
    <definedName name="MP_EQDESC_024">#N/A</definedName>
    <definedName name="MP_EQDESC_025">#N/A</definedName>
    <definedName name="MP_EQDESC_026">#N/A</definedName>
    <definedName name="MP_EQDESC_027">#N/A</definedName>
    <definedName name="MP_EQDESC_028">#N/A</definedName>
    <definedName name="MP_EQDESC_029">#N/A</definedName>
    <definedName name="MP_EQDESC_030">#N/A</definedName>
    <definedName name="MP_EQDESC_031">#N/A</definedName>
    <definedName name="MP_EQDESC_032">#N/A</definedName>
    <definedName name="MP_EQDESC_033">#N/A</definedName>
    <definedName name="MP_EQDESC_034">#N/A</definedName>
    <definedName name="MP_EQDESC_035">#N/A</definedName>
    <definedName name="MP_EQDESC_036">#N/A</definedName>
    <definedName name="MP_EQDESC_037">#N/A</definedName>
    <definedName name="MP_EQDESC_038">#N/A</definedName>
    <definedName name="MP_EQDESC_039">#N/A</definedName>
    <definedName name="MP_EQDESC_040">#N/A</definedName>
    <definedName name="MP_EQDESC_041">#N/A</definedName>
    <definedName name="MP_EQDESC_042">#N/A</definedName>
    <definedName name="MP_EQDESC_043">#N/A</definedName>
    <definedName name="MP_EQDESC_044">#N/A</definedName>
    <definedName name="MP_EQDESC_045">#N/A</definedName>
    <definedName name="MP_EQDESC_046">#N/A</definedName>
    <definedName name="MP_EQDESC_047">#N/A</definedName>
    <definedName name="MP_EQDESC_048">#N/A</definedName>
    <definedName name="MP_EQDESC_049">#N/A</definedName>
    <definedName name="MP_EQDESC_050">#N/A</definedName>
    <definedName name="MP_EQUIPDESC">#N/A</definedName>
    <definedName name="MP_EQUIPNR">#N/A</definedName>
    <definedName name="MP_EXTREVISION">#N/A</definedName>
    <definedName name="MP_ORIGIN0">#N/A</definedName>
    <definedName name="MP_ORIGIN1">#N/A</definedName>
    <definedName name="MP_ORIGIN2">#N/A</definedName>
    <definedName name="MP_PROCLIENT">#N/A</definedName>
    <definedName name="MP_PROJECTNAME">#N/A</definedName>
    <definedName name="MP_PROLOCATION">#N/A</definedName>
    <definedName name="MP_PROSHORTNAME">#N/A</definedName>
    <definedName name="MP_REQSUBCNO">#N/A</definedName>
    <definedName name="MP_WRDSENDERGRPCOD">#N/A</definedName>
    <definedName name="mtotot">#N/A</definedName>
    <definedName name="naff">#N/A</definedName>
    <definedName name="NB">#N/A</definedName>
    <definedName name="Node1">#N/A</definedName>
    <definedName name="Node2">#N/A</definedName>
    <definedName name="Node3">#N/A</definedName>
    <definedName name="Node4">#N/A</definedName>
    <definedName name="NOMDOC">#N/A</definedName>
    <definedName name="note">#N/A</definedName>
    <definedName name="NOTE4">#N/A</definedName>
    <definedName name="NUMSPEC">#N/A</definedName>
    <definedName name="P_Mar_T200">#N/A</definedName>
    <definedName name="P_Mar_T300">#N/A</definedName>
    <definedName name="P_Mar_T400">#N/A</definedName>
    <definedName name="P0">#N/A</definedName>
    <definedName name="PAGE1">#N/A</definedName>
    <definedName name="PAGE2">#N/A</definedName>
    <definedName name="PAGE3">#N/A</definedName>
    <definedName name="PAGE4">#N/A</definedName>
    <definedName name="PAGE7">#N/A</definedName>
    <definedName name="PGLANDS">#N/A</definedName>
    <definedName name="Pipe_ID">#N/A</definedName>
    <definedName name="Pipe_OD">#N/A</definedName>
    <definedName name="PipeType">#N/A</definedName>
    <definedName name="pound_to_dollar">'[3]TDW Offer - Options comparison'!$B$62</definedName>
    <definedName name="press">#N/A</definedName>
    <definedName name="PRINT">#N/A</definedName>
    <definedName name="_xlnm.Print_Area">#N/A</definedName>
    <definedName name="PRINT_AREA_MI">#N/A</definedName>
    <definedName name="Rail">#N/A</definedName>
    <definedName name="REPLACE">#N/A</definedName>
    <definedName name="RESET">#N/A</definedName>
    <definedName name="ReturnBend">#N/A</definedName>
    <definedName name="ROSA">#N/A</definedName>
    <definedName name="RUF">#N/A</definedName>
    <definedName name="Sched">#N/A</definedName>
    <definedName name="Sched_No">#N/A</definedName>
    <definedName name="sds">#N/A</definedName>
    <definedName name="Sheet1">#N/A</definedName>
    <definedName name="Sheet2">#N/A</definedName>
    <definedName name="Sheet3">#N/A</definedName>
    <definedName name="Sheet4">#N/A</definedName>
    <definedName name="Sheet5">#N/A</definedName>
    <definedName name="Sheet6">#N/A</definedName>
    <definedName name="ShortCode">#N/A</definedName>
    <definedName name="SHT">#N/A</definedName>
    <definedName name="sigle">#N/A</definedName>
    <definedName name="STAN">#N/A</definedName>
    <definedName name="stmhf">#N/A</definedName>
    <definedName name="stmhfg">#N/A</definedName>
    <definedName name="stmhg">#N/A</definedName>
    <definedName name="stmPressure">#N/A</definedName>
    <definedName name="stmSuper_H">#N/A</definedName>
    <definedName name="stmTemperature">#N/A</definedName>
    <definedName name="stmvg">#N/A</definedName>
    <definedName name="StorageP">#N/A</definedName>
    <definedName name="SUBHEADER">#N/A</definedName>
    <definedName name="SUMMARY_OUTPUT">#N/A</definedName>
    <definedName name="T_300_Max_Flow">#N/A</definedName>
    <definedName name="T200_P">#N/A</definedName>
    <definedName name="T300_P">#N/A</definedName>
    <definedName name="T300_TopLeft">#N/A</definedName>
    <definedName name="T400_P">#N/A</definedName>
    <definedName name="TEMP">#N/A</definedName>
    <definedName name="temp_base">#N/A</definedName>
    <definedName name="Thickness_Size">#N/A</definedName>
    <definedName name="titre1">#N/A</definedName>
    <definedName name="titre2">#N/A</definedName>
    <definedName name="titreb">#N/A</definedName>
    <definedName name="titreb2">#N/A</definedName>
    <definedName name="TMOD">#N/A</definedName>
    <definedName name="u">#N/A</definedName>
    <definedName name="ValveCV">#N/A</definedName>
    <definedName name="vess">#N/A</definedName>
    <definedName name="VISC">#N/A</definedName>
    <definedName name="vv">#N/A</definedName>
    <definedName name="Wall_Thickness">#N/A</definedName>
    <definedName name="x">#N/A</definedName>
    <definedName name="z">#N/A</definedName>
    <definedName name="Zone_impres_MI">#N/A</definedName>
  </definedNames>
  <calcPr calcId="145621"/>
</workbook>
</file>

<file path=xl/calcChain.xml><?xml version="1.0" encoding="utf-8"?>
<calcChain xmlns="http://schemas.openxmlformats.org/spreadsheetml/2006/main">
  <c r="I24" i="1" l="1"/>
  <c r="I25" i="1" s="1"/>
  <c r="J22" i="1"/>
  <c r="J21" i="1"/>
  <c r="J20" i="1"/>
  <c r="J19" i="1"/>
  <c r="J23" i="1"/>
  <c r="I26" i="1" l="1"/>
  <c r="J25" i="1"/>
  <c r="J24" i="1"/>
  <c r="I27" i="1"/>
  <c r="J26" i="1"/>
  <c r="I28" i="1" l="1"/>
  <c r="J27" i="1"/>
  <c r="J28" i="1" l="1"/>
  <c r="I29" i="1"/>
  <c r="D19" i="1"/>
  <c r="E19" i="1"/>
  <c r="K19" i="1"/>
  <c r="M19" i="1" s="1"/>
  <c r="N19" i="1" s="1"/>
  <c r="L19" i="1"/>
  <c r="B20" i="1"/>
  <c r="E20" i="1" s="1"/>
  <c r="K20" i="1"/>
  <c r="D20" i="1" l="1"/>
  <c r="B21" i="1"/>
  <c r="L20" i="1"/>
  <c r="M20" i="1"/>
  <c r="N20" i="1" s="1"/>
  <c r="K21" i="1"/>
  <c r="J29" i="1"/>
  <c r="I30" i="1"/>
  <c r="F20" i="1"/>
  <c r="G20" i="1" s="1"/>
  <c r="F19" i="1"/>
  <c r="G19" i="1" s="1"/>
  <c r="M21" i="1" l="1"/>
  <c r="N21" i="1" s="1"/>
  <c r="D21" i="1"/>
  <c r="F21" i="1" s="1"/>
  <c r="G21" i="1" s="1"/>
  <c r="L21" i="1"/>
  <c r="E21" i="1"/>
  <c r="B22" i="1"/>
  <c r="E22" i="1" s="1"/>
  <c r="L22" i="1"/>
  <c r="D22" i="1"/>
  <c r="B23" i="1"/>
  <c r="I31" i="1"/>
  <c r="J30" i="1"/>
  <c r="K22" i="1" l="1"/>
  <c r="F22" i="1"/>
  <c r="G22" i="1" s="1"/>
  <c r="L23" i="1"/>
  <c r="B24" i="1"/>
  <c r="E23" i="1"/>
  <c r="K23" i="1"/>
  <c r="D23" i="1"/>
  <c r="M22" i="1"/>
  <c r="N22" i="1" s="1"/>
  <c r="I32" i="1"/>
  <c r="J31" i="1"/>
  <c r="D24" i="1" l="1"/>
  <c r="E24" i="1"/>
  <c r="B25" i="1"/>
  <c r="K24" i="1"/>
  <c r="L24" i="1"/>
  <c r="F23" i="1"/>
  <c r="G23" i="1" s="1"/>
  <c r="M23" i="1"/>
  <c r="N23" i="1" s="1"/>
  <c r="J32" i="1"/>
  <c r="I33" i="1"/>
  <c r="K25" i="1" l="1"/>
  <c r="B26" i="1"/>
  <c r="L25" i="1"/>
  <c r="M25" i="1" s="1"/>
  <c r="N25" i="1" s="1"/>
  <c r="E25" i="1"/>
  <c r="D25" i="1"/>
  <c r="M24" i="1"/>
  <c r="N24" i="1" s="1"/>
  <c r="F24" i="1"/>
  <c r="G24" i="1" s="1"/>
  <c r="I34" i="1"/>
  <c r="J33" i="1"/>
  <c r="E26" i="1" l="1"/>
  <c r="D26" i="1"/>
  <c r="F26" i="1" s="1"/>
  <c r="G26" i="1" s="1"/>
  <c r="K26" i="1"/>
  <c r="L26" i="1"/>
  <c r="B27" i="1"/>
  <c r="F25" i="1"/>
  <c r="G25" i="1" s="1"/>
  <c r="I35" i="1"/>
  <c r="J34" i="1"/>
  <c r="M26" i="1" l="1"/>
  <c r="N26" i="1" s="1"/>
  <c r="B28" i="1"/>
  <c r="D27" i="1"/>
  <c r="F27" i="1" s="1"/>
  <c r="G27" i="1" s="1"/>
  <c r="L27" i="1"/>
  <c r="K27" i="1"/>
  <c r="E27" i="1"/>
  <c r="I36" i="1"/>
  <c r="J35" i="1"/>
  <c r="M27" i="1" l="1"/>
  <c r="N27" i="1" s="1"/>
  <c r="D28" i="1"/>
  <c r="L28" i="1"/>
  <c r="B29" i="1"/>
  <c r="E28" i="1"/>
  <c r="K28" i="1"/>
  <c r="I37" i="1"/>
  <c r="J36" i="1"/>
  <c r="M28" i="1" l="1"/>
  <c r="N28" i="1" s="1"/>
  <c r="F28" i="1"/>
  <c r="G28" i="1" s="1"/>
  <c r="B30" i="1"/>
  <c r="K29" i="1"/>
  <c r="E29" i="1"/>
  <c r="D29" i="1"/>
  <c r="L29" i="1"/>
  <c r="J37" i="1"/>
  <c r="I38" i="1"/>
  <c r="M29" i="1" l="1"/>
  <c r="N29" i="1" s="1"/>
  <c r="K30" i="1"/>
  <c r="E30" i="1"/>
  <c r="D30" i="1"/>
  <c r="F30" i="1" s="1"/>
  <c r="G30" i="1" s="1"/>
  <c r="L30" i="1"/>
  <c r="B31" i="1"/>
  <c r="F29" i="1"/>
  <c r="G29" i="1" s="1"/>
  <c r="I39" i="1"/>
  <c r="J38" i="1"/>
  <c r="L31" i="1" l="1"/>
  <c r="E31" i="1"/>
  <c r="D31" i="1"/>
  <c r="F31" i="1" s="1"/>
  <c r="G31" i="1" s="1"/>
  <c r="B32" i="1"/>
  <c r="K31" i="1"/>
  <c r="M30" i="1"/>
  <c r="N30" i="1" s="1"/>
  <c r="I40" i="1"/>
  <c r="J39" i="1"/>
  <c r="E32" i="1" l="1"/>
  <c r="D32" i="1"/>
  <c r="K32" i="1"/>
  <c r="L32" i="1"/>
  <c r="B33" i="1"/>
  <c r="M31" i="1"/>
  <c r="N31" i="1" s="1"/>
  <c r="J40" i="1"/>
  <c r="I41" i="1"/>
  <c r="M32" i="1" l="1"/>
  <c r="N32" i="1" s="1"/>
  <c r="F32" i="1"/>
  <c r="G32" i="1" s="1"/>
  <c r="L33" i="1"/>
  <c r="E33" i="1"/>
  <c r="B34" i="1"/>
  <c r="K33" i="1"/>
  <c r="D33" i="1"/>
  <c r="I42" i="1"/>
  <c r="J41" i="1"/>
  <c r="K34" i="1" l="1"/>
  <c r="D34" i="1"/>
  <c r="F34" i="1" s="1"/>
  <c r="G34" i="1" s="1"/>
  <c r="B35" i="1"/>
  <c r="L34" i="1"/>
  <c r="M34" i="1" s="1"/>
  <c r="N34" i="1" s="1"/>
  <c r="E34" i="1"/>
  <c r="F33" i="1"/>
  <c r="G33" i="1" s="1"/>
  <c r="M33" i="1"/>
  <c r="N33" i="1" s="1"/>
  <c r="I43" i="1"/>
  <c r="J42" i="1"/>
  <c r="B36" i="1" l="1"/>
  <c r="D35" i="1"/>
  <c r="K35" i="1"/>
  <c r="L35" i="1"/>
  <c r="M35" i="1" s="1"/>
  <c r="N35" i="1" s="1"/>
  <c r="E35" i="1"/>
  <c r="I44" i="1"/>
  <c r="J43" i="1"/>
  <c r="F35" i="1" l="1"/>
  <c r="G35" i="1" s="1"/>
  <c r="B37" i="1"/>
  <c r="E36" i="1"/>
  <c r="K36" i="1"/>
  <c r="D36" i="1"/>
  <c r="L36" i="1"/>
  <c r="J44" i="1"/>
  <c r="I45" i="1"/>
  <c r="F36" i="1" l="1"/>
  <c r="G36" i="1" s="1"/>
  <c r="M36" i="1"/>
  <c r="N36" i="1" s="1"/>
  <c r="B38" i="1"/>
  <c r="D37" i="1"/>
  <c r="K37" i="1"/>
  <c r="L37" i="1"/>
  <c r="E37" i="1"/>
  <c r="J45" i="1"/>
  <c r="I46" i="1"/>
  <c r="F37" i="1" l="1"/>
  <c r="G37" i="1" s="1"/>
  <c r="D38" i="1"/>
  <c r="L38" i="1"/>
  <c r="M38" i="1" s="1"/>
  <c r="N38" i="1" s="1"/>
  <c r="B39" i="1"/>
  <c r="E38" i="1"/>
  <c r="K38" i="1"/>
  <c r="M37" i="1"/>
  <c r="N37" i="1" s="1"/>
  <c r="I47" i="1"/>
  <c r="J46" i="1"/>
  <c r="L39" i="1" l="1"/>
  <c r="E39" i="1"/>
  <c r="K39" i="1"/>
  <c r="B40" i="1"/>
  <c r="D39" i="1"/>
  <c r="F38" i="1"/>
  <c r="G38" i="1" s="1"/>
  <c r="I48" i="1"/>
  <c r="J47" i="1"/>
  <c r="K40" i="1" l="1"/>
  <c r="B41" i="1"/>
  <c r="D40" i="1"/>
  <c r="L40" i="1"/>
  <c r="E40" i="1"/>
  <c r="F39" i="1"/>
  <c r="G39" i="1" s="1"/>
  <c r="M39" i="1"/>
  <c r="N39" i="1" s="1"/>
  <c r="J48" i="1"/>
  <c r="I49" i="1"/>
  <c r="M40" i="1" l="1"/>
  <c r="N40" i="1" s="1"/>
  <c r="F40" i="1"/>
  <c r="G40" i="1" s="1"/>
  <c r="L41" i="1"/>
  <c r="E41" i="1"/>
  <c r="B42" i="1"/>
  <c r="D41" i="1"/>
  <c r="F41" i="1" s="1"/>
  <c r="G41" i="1" s="1"/>
  <c r="K41" i="1"/>
  <c r="I50" i="1"/>
  <c r="J49" i="1"/>
  <c r="E42" i="1" l="1"/>
  <c r="D42" i="1"/>
  <c r="L42" i="1"/>
  <c r="B43" i="1"/>
  <c r="K42" i="1"/>
  <c r="M41" i="1"/>
  <c r="N41" i="1" s="1"/>
  <c r="I51" i="1"/>
  <c r="J50" i="1"/>
  <c r="M42" i="1" l="1"/>
  <c r="N42" i="1" s="1"/>
  <c r="F42" i="1"/>
  <c r="G42" i="1" s="1"/>
  <c r="B44" i="1"/>
  <c r="D43" i="1"/>
  <c r="L43" i="1"/>
  <c r="M43" i="1" s="1"/>
  <c r="N43" i="1" s="1"/>
  <c r="E43" i="1"/>
  <c r="K43" i="1"/>
  <c r="I52" i="1"/>
  <c r="J51" i="1"/>
  <c r="F43" i="1" l="1"/>
  <c r="G43" i="1" s="1"/>
  <c r="K44" i="1"/>
  <c r="L44" i="1"/>
  <c r="D44" i="1"/>
  <c r="B45" i="1"/>
  <c r="E44" i="1"/>
  <c r="J52" i="1"/>
  <c r="F44" i="1" l="1"/>
  <c r="G44" i="1" s="1"/>
  <c r="M44" i="1"/>
  <c r="N44" i="1" s="1"/>
  <c r="B46" i="1"/>
  <c r="K45" i="1"/>
  <c r="E45" i="1"/>
  <c r="L45" i="1"/>
  <c r="D45" i="1"/>
  <c r="M45" i="1" l="1"/>
  <c r="N45" i="1" s="1"/>
  <c r="F45" i="1"/>
  <c r="G45" i="1" s="1"/>
  <c r="L46" i="1"/>
  <c r="D46" i="1"/>
  <c r="F46" i="1" s="1"/>
  <c r="G46" i="1" s="1"/>
  <c r="K46" i="1"/>
  <c r="B47" i="1"/>
  <c r="E46" i="1"/>
  <c r="M46" i="1" l="1"/>
  <c r="N46" i="1" s="1"/>
  <c r="L47" i="1"/>
  <c r="M47" i="1" s="1"/>
  <c r="N47" i="1" s="1"/>
  <c r="D47" i="1"/>
  <c r="F47" i="1" s="1"/>
  <c r="G47" i="1" s="1"/>
  <c r="B48" i="1"/>
  <c r="K47" i="1"/>
  <c r="E47" i="1"/>
  <c r="K48" i="1" l="1"/>
  <c r="E48" i="1"/>
  <c r="B49" i="1"/>
  <c r="L48" i="1"/>
  <c r="M48" i="1" s="1"/>
  <c r="N48" i="1" s="1"/>
  <c r="D48" i="1"/>
  <c r="L49" i="1" l="1"/>
  <c r="K49" i="1"/>
  <c r="E49" i="1"/>
  <c r="B50" i="1"/>
  <c r="D49" i="1"/>
  <c r="F48" i="1"/>
  <c r="G48" i="1" s="1"/>
  <c r="B51" i="1" l="1"/>
  <c r="E50" i="1"/>
  <c r="L50" i="1"/>
  <c r="M50" i="1" s="1"/>
  <c r="N50" i="1" s="1"/>
  <c r="D50" i="1"/>
  <c r="F50" i="1" s="1"/>
  <c r="G50" i="1" s="1"/>
  <c r="K50" i="1"/>
  <c r="F49" i="1"/>
  <c r="G49" i="1" s="1"/>
  <c r="M49" i="1"/>
  <c r="N49" i="1" s="1"/>
  <c r="K51" i="1" l="1"/>
  <c r="L51" i="1"/>
  <c r="M51" i="1" s="1"/>
  <c r="N51" i="1" s="1"/>
  <c r="D51" i="1"/>
  <c r="F51" i="1" s="1"/>
  <c r="G51" i="1" s="1"/>
  <c r="B52" i="1"/>
  <c r="E51" i="1"/>
  <c r="K52" i="1" l="1"/>
  <c r="L52" i="1"/>
  <c r="M52" i="1" s="1"/>
  <c r="N52" i="1" s="1"/>
  <c r="D52" i="1"/>
  <c r="E52" i="1"/>
  <c r="F52" i="1" l="1"/>
  <c r="G52" i="1" s="1"/>
  <c r="G54" i="1" l="1"/>
  <c r="D54" i="1"/>
  <c r="N54" i="1"/>
</calcChain>
</file>

<file path=xl/sharedStrings.xml><?xml version="1.0" encoding="utf-8"?>
<sst xmlns="http://schemas.openxmlformats.org/spreadsheetml/2006/main" count="47" uniqueCount="37">
  <si>
    <t>OPEX NPC</t>
  </si>
  <si>
    <t>CAPEX NPC</t>
  </si>
  <si>
    <t>CAPEX Escalation</t>
  </si>
  <si>
    <t>NPC as % of Money-of-Today</t>
  </si>
  <si>
    <t>Combined Effect on Money-of-Today</t>
  </si>
  <si>
    <t>Nominal Discount Rate</t>
  </si>
  <si>
    <t>OPEX Annual Escalation</t>
  </si>
  <si>
    <t>CAPEX Annual Escalation</t>
  </si>
  <si>
    <t>Rev:</t>
  </si>
  <si>
    <t>Currency :</t>
  </si>
  <si>
    <t>Date:</t>
  </si>
  <si>
    <t>Location :</t>
  </si>
  <si>
    <t>Estimator:</t>
  </si>
  <si>
    <t>Project :</t>
  </si>
  <si>
    <t>VK</t>
  </si>
  <si>
    <t>0</t>
  </si>
  <si>
    <t>xx</t>
  </si>
  <si>
    <t>Year of the estimate &amp; approval</t>
  </si>
  <si>
    <t>Project start year</t>
  </si>
  <si>
    <t>Project completion</t>
  </si>
  <si>
    <t>Start of operation</t>
  </si>
  <si>
    <t>Duration of plant life</t>
  </si>
  <si>
    <t>Indicative average yearly escalation for the overall project CAPEX</t>
  </si>
  <si>
    <t>Average OPEX escalation per year</t>
  </si>
  <si>
    <t>Nominal discount rate for NPC calculation</t>
  </si>
  <si>
    <t>Net Present Cost (NPC) Calculation Template</t>
  </si>
  <si>
    <t>OPEX Spread
Money-of-Today</t>
  </si>
  <si>
    <t>A</t>
  </si>
  <si>
    <t>B</t>
  </si>
  <si>
    <t>Total Net-Present-Cost of CAPEX &amp; OPEX = CAPEX (in Money-of-Today) x A + Yearly OPEX (in Money-of-Today) x B</t>
  </si>
  <si>
    <t>Notes:</t>
  </si>
  <si>
    <t>change as needed</t>
  </si>
  <si>
    <t>NPC is more suitable for cost comparison of different designs. Particularly high CAPEX design Vs. high OPEX design</t>
  </si>
  <si>
    <r>
      <t xml:space="preserve">Indicative CAPEX Spread
Money-of-Today
</t>
    </r>
    <r>
      <rPr>
        <sz val="11"/>
        <color theme="4" tint="-0.249977111117893"/>
        <rFont val="Calibri"/>
        <family val="2"/>
        <scheme val="minor"/>
      </rPr>
      <t>(for duration of execution)</t>
    </r>
  </si>
  <si>
    <r>
      <t xml:space="preserve">Year
</t>
    </r>
    <r>
      <rPr>
        <sz val="11"/>
        <color indexed="8"/>
        <rFont val="Calibri"/>
        <family val="2"/>
        <scheme val="minor"/>
      </rPr>
      <t>(0 = year of estimate)</t>
    </r>
  </si>
  <si>
    <t>Typical major onshore oil &amp; gas project</t>
  </si>
  <si>
    <t xml:space="preserve">If yearly OPEX is not availbale, then assume around 3% of CAPEX as yearly OPEX for this calculation. (yearly OPEX can vary between 1-5% of CAPEX depending on the project)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</si>
</sst>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0.00&quot;%&quot;"/>
    <numFmt numFmtId="167" formatCode="[Red]&quot;£&quot;#,##0.00&quot;/mhr&quot;"/>
    <numFmt numFmtId="168" formatCode="&quot;$&quot;#,##0.00_);[Red]\(&quot;$&quot;#,##0.00\)"/>
    <numFmt numFmtId="169" formatCode="_-* #,##0\ _F_-;\-* #,##0\ _F_-;_-* &quot;-&quot;\ _F_-;_-@_-"/>
    <numFmt numFmtId="170" formatCode="_-* #,##0.00\ _F_-;\-* #,##0.00\ _F_-;_-* &quot;-&quot;??\ _F_-;_-@_-"/>
    <numFmt numFmtId="171" formatCode="_-* #,##0\ &quot;DM&quot;_-;\-* #,##0\ &quot;DM&quot;_-;_-* &quot;-&quot;\ &quot;DM&quot;_-;_-@_-"/>
    <numFmt numFmtId="172" formatCode="_-* #,##0.00\ &quot;DM&quot;_-;\-* #,##0.00\ &quot;DM&quot;_-;_-* &quot;-&quot;??\ &quot;DM&quot;_-;_-@_-"/>
    <numFmt numFmtId="173" formatCode="&quot;$&quot;#,##0_);[Red]\(&quot;$&quot;#,##0\)"/>
    <numFmt numFmtId="174" formatCode="_-* #,##0\ &quot;F&quot;_-;\-* #,##0\ &quot;F&quot;_-;_-* &quot;-&quot;\ &quot;F&quot;_-;_-@_-"/>
    <numFmt numFmtId="175" formatCode="_-* #,##0.00\ &quot;F&quot;_-;\-* #,##0.00\ &quot;F&quot;_-;_-* &quot;-&quot;??\ &quot;F&quot;_-;_-@_-"/>
    <numFmt numFmtId="176" formatCode="#,##0\ &quot;years&quot;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0"/>
      <name val="MS Sans Serif"/>
      <family val="2"/>
    </font>
    <font>
      <sz val="12"/>
      <name val="Times New Roman"/>
      <family val="1"/>
    </font>
    <font>
      <sz val="10"/>
      <name val="Arial"/>
      <family val="2"/>
    </font>
    <font>
      <sz val="14"/>
      <color indexed="27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2"/>
      <name val="Helv"/>
    </font>
    <font>
      <sz val="10"/>
      <name val="Calibri"/>
      <family val="2"/>
    </font>
    <font>
      <sz val="10"/>
      <name val="Trebuchet MS"/>
      <family val="2"/>
    </font>
    <font>
      <sz val="8"/>
      <name val="Arial MT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mediumGray">
        <fgColor indexed="8"/>
        <bgColor indexed="37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1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7" fillId="0" borderId="0"/>
    <xf numFmtId="0" fontId="8" fillId="0" borderId="0" applyFill="0" applyBorder="0">
      <alignment vertical="center"/>
    </xf>
    <xf numFmtId="0" fontId="9" fillId="2" borderId="0" applyNumberFormat="0" applyFont="0" applyBorder="0" applyAlignment="0" applyProtection="0">
      <alignment horizontal="left"/>
    </xf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8" fontId="8" fillId="0" borderId="0" applyFill="0" applyBorder="0" applyAlignment="0" applyProtection="0"/>
    <xf numFmtId="6" fontId="8" fillId="0" borderId="0" applyFill="0" applyBorder="0" applyAlignment="0" applyProtection="0"/>
    <xf numFmtId="0" fontId="10" fillId="0" borderId="4" applyNumberFormat="0" applyFill="0" applyBorder="0" applyAlignment="0" applyProtection="0">
      <protection locked="0"/>
    </xf>
    <xf numFmtId="0" fontId="8" fillId="0" borderId="0"/>
    <xf numFmtId="0" fontId="8" fillId="0" borderId="0"/>
    <xf numFmtId="0" fontId="11" fillId="0" borderId="0"/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/>
    <xf numFmtId="0" fontId="12" fillId="0" borderId="0"/>
    <xf numFmtId="0" fontId="13" fillId="0" borderId="0"/>
    <xf numFmtId="0" fontId="2" fillId="0" borderId="0"/>
    <xf numFmtId="0" fontId="14" fillId="0" borderId="0"/>
    <xf numFmtId="6" fontId="6" fillId="0" borderId="0" applyFont="0" applyFill="0" applyBorder="0" applyAlignment="0" applyProtection="0"/>
    <xf numFmtId="0" fontId="15" fillId="0" borderId="5" applyBorder="0" applyAlignment="0">
      <alignment horizontal="left"/>
    </xf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2" applyFont="1"/>
    <xf numFmtId="0" fontId="16" fillId="0" borderId="0" xfId="7" applyFont="1" applyAlignment="1">
      <alignment horizontal="right"/>
    </xf>
    <xf numFmtId="0" fontId="17" fillId="0" borderId="0" xfId="2" applyFont="1"/>
    <xf numFmtId="165" fontId="18" fillId="0" borderId="0" xfId="6" applyNumberFormat="1" applyFont="1" applyAlignment="1">
      <alignment horizontal="right" vertical="center"/>
    </xf>
    <xf numFmtId="0" fontId="16" fillId="0" borderId="0" xfId="2" applyFont="1"/>
    <xf numFmtId="0" fontId="17" fillId="0" borderId="0" xfId="5" applyFont="1" applyBorder="1"/>
    <xf numFmtId="0" fontId="18" fillId="0" borderId="3" xfId="2" applyFont="1" applyBorder="1" applyAlignment="1">
      <alignment horizontal="center" vertical="center" wrapText="1"/>
    </xf>
    <xf numFmtId="0" fontId="17" fillId="0" borderId="0" xfId="2" applyFont="1" applyAlignment="1">
      <alignment horizontal="center" wrapText="1"/>
    </xf>
    <xf numFmtId="0" fontId="17" fillId="0" borderId="3" xfId="2" applyFont="1" applyBorder="1"/>
    <xf numFmtId="9" fontId="19" fillId="0" borderId="3" xfId="1" applyFont="1" applyBorder="1"/>
    <xf numFmtId="9" fontId="19" fillId="0" borderId="3" xfId="3" applyFont="1" applyBorder="1"/>
    <xf numFmtId="9" fontId="17" fillId="0" borderId="3" xfId="2" applyNumberFormat="1" applyFont="1" applyBorder="1"/>
    <xf numFmtId="164" fontId="19" fillId="0" borderId="3" xfId="3" applyNumberFormat="1" applyFont="1" applyBorder="1"/>
    <xf numFmtId="9" fontId="17" fillId="0" borderId="3" xfId="4" applyFont="1" applyBorder="1"/>
    <xf numFmtId="9" fontId="17" fillId="0" borderId="3" xfId="1" applyFont="1" applyBorder="1"/>
    <xf numFmtId="164" fontId="20" fillId="0" borderId="0" xfId="5" applyNumberFormat="1" applyFont="1" applyBorder="1"/>
    <xf numFmtId="0" fontId="20" fillId="0" borderId="0" xfId="2" applyFont="1"/>
    <xf numFmtId="15" fontId="20" fillId="0" borderId="0" xfId="2" applyNumberFormat="1" applyFont="1" applyAlignment="1">
      <alignment horizontal="left"/>
    </xf>
    <xf numFmtId="0" fontId="20" fillId="0" borderId="0" xfId="7" applyFont="1" applyFill="1"/>
    <xf numFmtId="0" fontId="17" fillId="0" borderId="0" xfId="2" applyFont="1" applyAlignment="1">
      <alignment horizontal="right"/>
    </xf>
    <xf numFmtId="0" fontId="16" fillId="0" borderId="0" xfId="2" applyFont="1" applyAlignment="1">
      <alignment horizontal="right"/>
    </xf>
    <xf numFmtId="0" fontId="17" fillId="0" borderId="0" xfId="2" applyFont="1" applyAlignment="1">
      <alignment horizontal="right" wrapText="1"/>
    </xf>
    <xf numFmtId="0" fontId="21" fillId="0" borderId="0" xfId="2" applyFont="1"/>
    <xf numFmtId="9" fontId="20" fillId="0" borderId="0" xfId="3" applyFont="1" applyBorder="1"/>
    <xf numFmtId="176" fontId="20" fillId="0" borderId="0" xfId="5" applyNumberFormat="1" applyFont="1" applyBorder="1"/>
    <xf numFmtId="0" fontId="22" fillId="0" borderId="0" xfId="5" applyFont="1" applyBorder="1"/>
    <xf numFmtId="0" fontId="23" fillId="0" borderId="0" xfId="2" applyFont="1"/>
    <xf numFmtId="0" fontId="5" fillId="0" borderId="0" xfId="2" applyFont="1" applyAlignment="1">
      <alignment horizontal="right"/>
    </xf>
    <xf numFmtId="9" fontId="24" fillId="0" borderId="1" xfId="3" applyFont="1" applyFill="1" applyBorder="1"/>
    <xf numFmtId="0" fontId="5" fillId="3" borderId="2" xfId="2" applyFont="1" applyFill="1" applyBorder="1"/>
    <xf numFmtId="9" fontId="5" fillId="3" borderId="1" xfId="2" applyNumberFormat="1" applyFont="1" applyFill="1" applyBorder="1"/>
    <xf numFmtId="0" fontId="5" fillId="3" borderId="0" xfId="5" applyFont="1" applyFill="1" applyBorder="1"/>
    <xf numFmtId="0" fontId="5" fillId="3" borderId="0" xfId="2" applyFont="1" applyFill="1"/>
    <xf numFmtId="0" fontId="5" fillId="0" borderId="2" xfId="2" applyFont="1" applyBorder="1" applyAlignment="1">
      <alignment horizontal="right"/>
    </xf>
    <xf numFmtId="0" fontId="25" fillId="0" borderId="0" xfId="2" applyFont="1"/>
  </cellXfs>
  <cellStyles count="38">
    <cellStyle name="&quot;Percent&quot;" xfId="8"/>
    <cellStyle name="£/mhr" xfId="9"/>
    <cellStyle name="0,0_x000d__x000a_NA_x000d__x000a_" xfId="10"/>
    <cellStyle name="Arial10" xfId="11"/>
    <cellStyle name="Background" xfId="12"/>
    <cellStyle name="Comma 2" xfId="13"/>
    <cellStyle name="Comma 3" xfId="6"/>
    <cellStyle name="Comma 3 2" xfId="14"/>
    <cellStyle name="Currenby_PSV-020crit.XLS" xfId="15"/>
    <cellStyle name="Dezimal [0]_1445 APPROVAL" xfId="16"/>
    <cellStyle name="Dezimal_1445 APPROVAL" xfId="17"/>
    <cellStyle name="Dollars" xfId="18"/>
    <cellStyle name="Dollars(0)" xfId="19"/>
    <cellStyle name="FORM" xfId="20"/>
    <cellStyle name="header1" xfId="21"/>
    <cellStyle name="header2" xfId="22"/>
    <cellStyle name="header3" xfId="23"/>
    <cellStyle name="Milliers [0]_P0004-1.XLS" xfId="24"/>
    <cellStyle name="Milliers_P0004-1.XLS" xfId="25"/>
    <cellStyle name="Monétaire [0]_Project Approval Forms" xfId="26"/>
    <cellStyle name="Monétaire_Project Approval Forms" xfId="27"/>
    <cellStyle name="MR" xfId="28"/>
    <cellStyle name="Normal" xfId="0" builtinId="0"/>
    <cellStyle name="Normal - Style1" xfId="29"/>
    <cellStyle name="Normal 2" xfId="2"/>
    <cellStyle name="Normal 3" xfId="30"/>
    <cellStyle name="Normal 4" xfId="31"/>
    <cellStyle name="Normal 5" xfId="7"/>
    <cellStyle name="Normal 8" xfId="32"/>
    <cellStyle name="Normal_OPEX cost estimate Rev A2" xfId="5"/>
    <cellStyle name="Percent" xfId="1" builtinId="5"/>
    <cellStyle name="Percent 2" xfId="4"/>
    <cellStyle name="Percent 3" xfId="3"/>
    <cellStyle name="Percent[0]" xfId="33"/>
    <cellStyle name="STANDARD" xfId="34"/>
    <cellStyle name="Style 1" xfId="35"/>
    <cellStyle name="Währung [0]_1445 APPROVAL" xfId="36"/>
    <cellStyle name="Währung_1445 APPROVAL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mills/LOCALS~1/Temp/notes10CE25/642078/PROCESS/Bid%20Info/Calcs/021-030/029%20-%20Flare%20Hydraulics/Rev%201/ITT%20029%20r1%20-%20Flare%20Hydraulic%20Siz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mills/LOCALS~1/Temp/notes10CE25/710388%20-%20AGT%20Pipeline%20(Execute%20Phase)/COMMON/SPS/BTC/BTC%20Hydraulics%20SPS/Data/As-Built/Documents%20and%20Settings/rkakka.BECHTEL/Local%20Settings/Temp/BTC%20Project/visc_calc1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08/165990%20South%20Caucasus%20Pipeline(SCP)/Select%20Part%202%20&amp;%203%20(13.7%20Case)/Estimate/SCPX%20Estimate%20Rev3%20(13.7bcma%20Class%20III)/SCPX%20CAPEX%20Estimate%20Rev3e%20(Select%20Part%2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e Sizing"/>
      <sheetName val="LS_Criteria"/>
      <sheetName val="LS_Pipe_Specs"/>
      <sheetName val="Data Page"/>
      <sheetName val="Equip List"/>
      <sheetName val="Stream_Data"/>
      <sheetName val="Cover Sheet"/>
      <sheetName val="Basis"/>
      <sheetName val="Flaresim 2.4"/>
      <sheetName val="Att 5 - Flare PFD"/>
      <sheetName val="Att2 - master 1"/>
      <sheetName val="Att2 - master 2"/>
      <sheetName val="2. Future Expansion"/>
      <sheetName val="3. Base Case Check"/>
      <sheetName val="Att2 - master 3"/>
      <sheetName val="Att2 - Master 4"/>
      <sheetName val="Att2 - Master 5"/>
      <sheetName val="Att2 - Master 6"/>
      <sheetName val="Att2 - Bid Case 1 1"/>
      <sheetName val="Att2 - Bid Case 1 2"/>
      <sheetName val="Att2 - Bid Case 1 3"/>
      <sheetName val="Att2 - Bid Case 1 4"/>
      <sheetName val="Att2 - Bid Case 1 5"/>
      <sheetName val="Att2 - Bid Case 1 6"/>
      <sheetName val="Att2 - Case 1  1"/>
      <sheetName val="Att2 - Case 1  2"/>
      <sheetName val="Att2 - Case 2  1"/>
      <sheetName val="Att2 - Case 2  2"/>
      <sheetName val="Att2 - Case 3  1"/>
      <sheetName val="Att2 - Case 3  2"/>
      <sheetName val="Att2 - Case 4  1"/>
      <sheetName val="Att2 - Case 4  2"/>
      <sheetName val="Att2 - Case 5  1"/>
      <sheetName val="Att2 - Case 5  2"/>
      <sheetName val="Att2 - Case 6  1"/>
      <sheetName val="Att2 - Case 6  2"/>
      <sheetName val="Att2 - Case 7  1"/>
      <sheetName val="Att2 - Case 7  2"/>
      <sheetName val="Att2 - Bid Case 2 1"/>
      <sheetName val="Att2 - Bid Case 2 2"/>
      <sheetName val="Att2 - Bid Case 2 3"/>
      <sheetName val="Att2 - Bid Case 2 4"/>
      <sheetName val="Att2 - Bid Case 2 5"/>
      <sheetName val="Att2 - Bid Case 2 6"/>
      <sheetName val="Att2 - Bid Case 3 1 "/>
      <sheetName val="Att2 - Bid Case 3 2"/>
      <sheetName val="Att2 - Bid Case 3 3"/>
      <sheetName val="Att2 - Bid Case 3 4"/>
      <sheetName val="Att2 - Bid Case 3 5"/>
      <sheetName val="Att2 - Bid Case 3 6"/>
      <sheetName val="API - Case 1"/>
      <sheetName val="API - Case 7"/>
      <sheetName val="Bonilla - Single1"/>
      <sheetName val="Bonilla - Single2"/>
      <sheetName val="Bonilla - Single1 (Future)"/>
      <sheetName val="Bonilla - Single2 (Future)"/>
      <sheetName val="Bonilla - Future1 (Base)"/>
      <sheetName val="Bonilla - Future2 (Bas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1000"/>
      <sheetName val="VTMI Plot-1000"/>
      <sheetName val="ASTM Plot-100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 (2)"/>
      <sheetName val="Comparison"/>
      <sheetName val="Breakup for report"/>
      <sheetName val="Client Breakup"/>
      <sheetName val="Summary"/>
      <sheetName val="SCPX-Escalation"/>
      <sheetName val="Proj costs (inputs)"/>
      <sheetName val="CAPEX Expenditure spread"/>
      <sheetName val="Equipment Breakup"/>
      <sheetName val="Equipment Summary"/>
      <sheetName val="Equipment"/>
      <sheetName val="Pipe"/>
      <sheetName val="Pipe Spec"/>
      <sheetName val="Labour Manhours"/>
      <sheetName val="Weights"/>
      <sheetName val="Cost Info"/>
      <sheetName val="Instruments"/>
      <sheetName val="ICSS &amp; Metering"/>
      <sheetName val="Electrics"/>
      <sheetName val="Civils"/>
      <sheetName val="Insulation"/>
      <sheetName val="Freight"/>
      <sheetName val="labour"/>
      <sheetName val="Pipeline"/>
      <sheetName val="Telecom Summary"/>
      <sheetName val="TDW Offer - Options comparison"/>
      <sheetName val="Tie-ins - work duration"/>
      <sheetName val="SCPX BV Telecom"/>
      <sheetName val="SCPX 72 Telec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62">
          <cell r="B62">
            <v>1.5</v>
          </cell>
        </row>
        <row r="64">
          <cell r="B64">
            <v>1.3</v>
          </cell>
        </row>
      </sheetData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abSelected="1" view="pageBreakPreview" zoomScale="90" zoomScaleNormal="100" zoomScaleSheetLayoutView="9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T24" sqref="T24"/>
    </sheetView>
  </sheetViews>
  <sheetFormatPr defaultRowHeight="15"/>
  <cols>
    <col min="1" max="1" width="29.42578125" style="20" bestFit="1" customWidth="1"/>
    <col min="2" max="2" width="13.140625" style="3" customWidth="1"/>
    <col min="3" max="3" width="16.28515625" style="3" customWidth="1"/>
    <col min="4" max="4" width="13.85546875" style="3" customWidth="1"/>
    <col min="5" max="5" width="12" style="3" customWidth="1"/>
    <col min="6" max="6" width="12.42578125" style="3" customWidth="1"/>
    <col min="7" max="7" width="13.140625" style="3" customWidth="1"/>
    <col min="8" max="9" width="9.140625" style="3"/>
    <col min="10" max="10" width="16.7109375" style="3" customWidth="1"/>
    <col min="11" max="14" width="13.5703125" style="3" customWidth="1"/>
    <col min="15" max="15" width="4.5703125" style="3" customWidth="1"/>
    <col min="16" max="258" width="9.140625" style="3"/>
    <col min="259" max="259" width="10.42578125" style="3" customWidth="1"/>
    <col min="260" max="260" width="10.5703125" style="3" customWidth="1"/>
    <col min="261" max="261" width="13.85546875" style="3" customWidth="1"/>
    <col min="262" max="262" width="12" style="3" customWidth="1"/>
    <col min="263" max="263" width="12.42578125" style="3" customWidth="1"/>
    <col min="264" max="264" width="13.140625" style="3" customWidth="1"/>
    <col min="265" max="265" width="9.140625" style="3"/>
    <col min="266" max="266" width="11" style="3" customWidth="1"/>
    <col min="267" max="270" width="13.5703125" style="3" customWidth="1"/>
    <col min="271" max="514" width="9.140625" style="3"/>
    <col min="515" max="515" width="10.42578125" style="3" customWidth="1"/>
    <col min="516" max="516" width="10.5703125" style="3" customWidth="1"/>
    <col min="517" max="517" width="13.85546875" style="3" customWidth="1"/>
    <col min="518" max="518" width="12" style="3" customWidth="1"/>
    <col min="519" max="519" width="12.42578125" style="3" customWidth="1"/>
    <col min="520" max="520" width="13.140625" style="3" customWidth="1"/>
    <col min="521" max="521" width="9.140625" style="3"/>
    <col min="522" max="522" width="11" style="3" customWidth="1"/>
    <col min="523" max="526" width="13.5703125" style="3" customWidth="1"/>
    <col min="527" max="770" width="9.140625" style="3"/>
    <col min="771" max="771" width="10.42578125" style="3" customWidth="1"/>
    <col min="772" max="772" width="10.5703125" style="3" customWidth="1"/>
    <col min="773" max="773" width="13.85546875" style="3" customWidth="1"/>
    <col min="774" max="774" width="12" style="3" customWidth="1"/>
    <col min="775" max="775" width="12.42578125" style="3" customWidth="1"/>
    <col min="776" max="776" width="13.140625" style="3" customWidth="1"/>
    <col min="777" max="777" width="9.140625" style="3"/>
    <col min="778" max="778" width="11" style="3" customWidth="1"/>
    <col min="779" max="782" width="13.5703125" style="3" customWidth="1"/>
    <col min="783" max="1026" width="9.140625" style="3"/>
    <col min="1027" max="1027" width="10.42578125" style="3" customWidth="1"/>
    <col min="1028" max="1028" width="10.5703125" style="3" customWidth="1"/>
    <col min="1029" max="1029" width="13.85546875" style="3" customWidth="1"/>
    <col min="1030" max="1030" width="12" style="3" customWidth="1"/>
    <col min="1031" max="1031" width="12.42578125" style="3" customWidth="1"/>
    <col min="1032" max="1032" width="13.140625" style="3" customWidth="1"/>
    <col min="1033" max="1033" width="9.140625" style="3"/>
    <col min="1034" max="1034" width="11" style="3" customWidth="1"/>
    <col min="1035" max="1038" width="13.5703125" style="3" customWidth="1"/>
    <col min="1039" max="1282" width="9.140625" style="3"/>
    <col min="1283" max="1283" width="10.42578125" style="3" customWidth="1"/>
    <col min="1284" max="1284" width="10.5703125" style="3" customWidth="1"/>
    <col min="1285" max="1285" width="13.85546875" style="3" customWidth="1"/>
    <col min="1286" max="1286" width="12" style="3" customWidth="1"/>
    <col min="1287" max="1287" width="12.42578125" style="3" customWidth="1"/>
    <col min="1288" max="1288" width="13.140625" style="3" customWidth="1"/>
    <col min="1289" max="1289" width="9.140625" style="3"/>
    <col min="1290" max="1290" width="11" style="3" customWidth="1"/>
    <col min="1291" max="1294" width="13.5703125" style="3" customWidth="1"/>
    <col min="1295" max="1538" width="9.140625" style="3"/>
    <col min="1539" max="1539" width="10.42578125" style="3" customWidth="1"/>
    <col min="1540" max="1540" width="10.5703125" style="3" customWidth="1"/>
    <col min="1541" max="1541" width="13.85546875" style="3" customWidth="1"/>
    <col min="1542" max="1542" width="12" style="3" customWidth="1"/>
    <col min="1543" max="1543" width="12.42578125" style="3" customWidth="1"/>
    <col min="1544" max="1544" width="13.140625" style="3" customWidth="1"/>
    <col min="1545" max="1545" width="9.140625" style="3"/>
    <col min="1546" max="1546" width="11" style="3" customWidth="1"/>
    <col min="1547" max="1550" width="13.5703125" style="3" customWidth="1"/>
    <col min="1551" max="1794" width="9.140625" style="3"/>
    <col min="1795" max="1795" width="10.42578125" style="3" customWidth="1"/>
    <col min="1796" max="1796" width="10.5703125" style="3" customWidth="1"/>
    <col min="1797" max="1797" width="13.85546875" style="3" customWidth="1"/>
    <col min="1798" max="1798" width="12" style="3" customWidth="1"/>
    <col min="1799" max="1799" width="12.42578125" style="3" customWidth="1"/>
    <col min="1800" max="1800" width="13.140625" style="3" customWidth="1"/>
    <col min="1801" max="1801" width="9.140625" style="3"/>
    <col min="1802" max="1802" width="11" style="3" customWidth="1"/>
    <col min="1803" max="1806" width="13.5703125" style="3" customWidth="1"/>
    <col min="1807" max="2050" width="9.140625" style="3"/>
    <col min="2051" max="2051" width="10.42578125" style="3" customWidth="1"/>
    <col min="2052" max="2052" width="10.5703125" style="3" customWidth="1"/>
    <col min="2053" max="2053" width="13.85546875" style="3" customWidth="1"/>
    <col min="2054" max="2054" width="12" style="3" customWidth="1"/>
    <col min="2055" max="2055" width="12.42578125" style="3" customWidth="1"/>
    <col min="2056" max="2056" width="13.140625" style="3" customWidth="1"/>
    <col min="2057" max="2057" width="9.140625" style="3"/>
    <col min="2058" max="2058" width="11" style="3" customWidth="1"/>
    <col min="2059" max="2062" width="13.5703125" style="3" customWidth="1"/>
    <col min="2063" max="2306" width="9.140625" style="3"/>
    <col min="2307" max="2307" width="10.42578125" style="3" customWidth="1"/>
    <col min="2308" max="2308" width="10.5703125" style="3" customWidth="1"/>
    <col min="2309" max="2309" width="13.85546875" style="3" customWidth="1"/>
    <col min="2310" max="2310" width="12" style="3" customWidth="1"/>
    <col min="2311" max="2311" width="12.42578125" style="3" customWidth="1"/>
    <col min="2312" max="2312" width="13.140625" style="3" customWidth="1"/>
    <col min="2313" max="2313" width="9.140625" style="3"/>
    <col min="2314" max="2314" width="11" style="3" customWidth="1"/>
    <col min="2315" max="2318" width="13.5703125" style="3" customWidth="1"/>
    <col min="2319" max="2562" width="9.140625" style="3"/>
    <col min="2563" max="2563" width="10.42578125" style="3" customWidth="1"/>
    <col min="2564" max="2564" width="10.5703125" style="3" customWidth="1"/>
    <col min="2565" max="2565" width="13.85546875" style="3" customWidth="1"/>
    <col min="2566" max="2566" width="12" style="3" customWidth="1"/>
    <col min="2567" max="2567" width="12.42578125" style="3" customWidth="1"/>
    <col min="2568" max="2568" width="13.140625" style="3" customWidth="1"/>
    <col min="2569" max="2569" width="9.140625" style="3"/>
    <col min="2570" max="2570" width="11" style="3" customWidth="1"/>
    <col min="2571" max="2574" width="13.5703125" style="3" customWidth="1"/>
    <col min="2575" max="2818" width="9.140625" style="3"/>
    <col min="2819" max="2819" width="10.42578125" style="3" customWidth="1"/>
    <col min="2820" max="2820" width="10.5703125" style="3" customWidth="1"/>
    <col min="2821" max="2821" width="13.85546875" style="3" customWidth="1"/>
    <col min="2822" max="2822" width="12" style="3" customWidth="1"/>
    <col min="2823" max="2823" width="12.42578125" style="3" customWidth="1"/>
    <col min="2824" max="2824" width="13.140625" style="3" customWidth="1"/>
    <col min="2825" max="2825" width="9.140625" style="3"/>
    <col min="2826" max="2826" width="11" style="3" customWidth="1"/>
    <col min="2827" max="2830" width="13.5703125" style="3" customWidth="1"/>
    <col min="2831" max="3074" width="9.140625" style="3"/>
    <col min="3075" max="3075" width="10.42578125" style="3" customWidth="1"/>
    <col min="3076" max="3076" width="10.5703125" style="3" customWidth="1"/>
    <col min="3077" max="3077" width="13.85546875" style="3" customWidth="1"/>
    <col min="3078" max="3078" width="12" style="3" customWidth="1"/>
    <col min="3079" max="3079" width="12.42578125" style="3" customWidth="1"/>
    <col min="3080" max="3080" width="13.140625" style="3" customWidth="1"/>
    <col min="3081" max="3081" width="9.140625" style="3"/>
    <col min="3082" max="3082" width="11" style="3" customWidth="1"/>
    <col min="3083" max="3086" width="13.5703125" style="3" customWidth="1"/>
    <col min="3087" max="3330" width="9.140625" style="3"/>
    <col min="3331" max="3331" width="10.42578125" style="3" customWidth="1"/>
    <col min="3332" max="3332" width="10.5703125" style="3" customWidth="1"/>
    <col min="3333" max="3333" width="13.85546875" style="3" customWidth="1"/>
    <col min="3334" max="3334" width="12" style="3" customWidth="1"/>
    <col min="3335" max="3335" width="12.42578125" style="3" customWidth="1"/>
    <col min="3336" max="3336" width="13.140625" style="3" customWidth="1"/>
    <col min="3337" max="3337" width="9.140625" style="3"/>
    <col min="3338" max="3338" width="11" style="3" customWidth="1"/>
    <col min="3339" max="3342" width="13.5703125" style="3" customWidth="1"/>
    <col min="3343" max="3586" width="9.140625" style="3"/>
    <col min="3587" max="3587" width="10.42578125" style="3" customWidth="1"/>
    <col min="3588" max="3588" width="10.5703125" style="3" customWidth="1"/>
    <col min="3589" max="3589" width="13.85546875" style="3" customWidth="1"/>
    <col min="3590" max="3590" width="12" style="3" customWidth="1"/>
    <col min="3591" max="3591" width="12.42578125" style="3" customWidth="1"/>
    <col min="3592" max="3592" width="13.140625" style="3" customWidth="1"/>
    <col min="3593" max="3593" width="9.140625" style="3"/>
    <col min="3594" max="3594" width="11" style="3" customWidth="1"/>
    <col min="3595" max="3598" width="13.5703125" style="3" customWidth="1"/>
    <col min="3599" max="3842" width="9.140625" style="3"/>
    <col min="3843" max="3843" width="10.42578125" style="3" customWidth="1"/>
    <col min="3844" max="3844" width="10.5703125" style="3" customWidth="1"/>
    <col min="3845" max="3845" width="13.85546875" style="3" customWidth="1"/>
    <col min="3846" max="3846" width="12" style="3" customWidth="1"/>
    <col min="3847" max="3847" width="12.42578125" style="3" customWidth="1"/>
    <col min="3848" max="3848" width="13.140625" style="3" customWidth="1"/>
    <col min="3849" max="3849" width="9.140625" style="3"/>
    <col min="3850" max="3850" width="11" style="3" customWidth="1"/>
    <col min="3851" max="3854" width="13.5703125" style="3" customWidth="1"/>
    <col min="3855" max="4098" width="9.140625" style="3"/>
    <col min="4099" max="4099" width="10.42578125" style="3" customWidth="1"/>
    <col min="4100" max="4100" width="10.5703125" style="3" customWidth="1"/>
    <col min="4101" max="4101" width="13.85546875" style="3" customWidth="1"/>
    <col min="4102" max="4102" width="12" style="3" customWidth="1"/>
    <col min="4103" max="4103" width="12.42578125" style="3" customWidth="1"/>
    <col min="4104" max="4104" width="13.140625" style="3" customWidth="1"/>
    <col min="4105" max="4105" width="9.140625" style="3"/>
    <col min="4106" max="4106" width="11" style="3" customWidth="1"/>
    <col min="4107" max="4110" width="13.5703125" style="3" customWidth="1"/>
    <col min="4111" max="4354" width="9.140625" style="3"/>
    <col min="4355" max="4355" width="10.42578125" style="3" customWidth="1"/>
    <col min="4356" max="4356" width="10.5703125" style="3" customWidth="1"/>
    <col min="4357" max="4357" width="13.85546875" style="3" customWidth="1"/>
    <col min="4358" max="4358" width="12" style="3" customWidth="1"/>
    <col min="4359" max="4359" width="12.42578125" style="3" customWidth="1"/>
    <col min="4360" max="4360" width="13.140625" style="3" customWidth="1"/>
    <col min="4361" max="4361" width="9.140625" style="3"/>
    <col min="4362" max="4362" width="11" style="3" customWidth="1"/>
    <col min="4363" max="4366" width="13.5703125" style="3" customWidth="1"/>
    <col min="4367" max="4610" width="9.140625" style="3"/>
    <col min="4611" max="4611" width="10.42578125" style="3" customWidth="1"/>
    <col min="4612" max="4612" width="10.5703125" style="3" customWidth="1"/>
    <col min="4613" max="4613" width="13.85546875" style="3" customWidth="1"/>
    <col min="4614" max="4614" width="12" style="3" customWidth="1"/>
    <col min="4615" max="4615" width="12.42578125" style="3" customWidth="1"/>
    <col min="4616" max="4616" width="13.140625" style="3" customWidth="1"/>
    <col min="4617" max="4617" width="9.140625" style="3"/>
    <col min="4618" max="4618" width="11" style="3" customWidth="1"/>
    <col min="4619" max="4622" width="13.5703125" style="3" customWidth="1"/>
    <col min="4623" max="4866" width="9.140625" style="3"/>
    <col min="4867" max="4867" width="10.42578125" style="3" customWidth="1"/>
    <col min="4868" max="4868" width="10.5703125" style="3" customWidth="1"/>
    <col min="4869" max="4869" width="13.85546875" style="3" customWidth="1"/>
    <col min="4870" max="4870" width="12" style="3" customWidth="1"/>
    <col min="4871" max="4871" width="12.42578125" style="3" customWidth="1"/>
    <col min="4872" max="4872" width="13.140625" style="3" customWidth="1"/>
    <col min="4873" max="4873" width="9.140625" style="3"/>
    <col min="4874" max="4874" width="11" style="3" customWidth="1"/>
    <col min="4875" max="4878" width="13.5703125" style="3" customWidth="1"/>
    <col min="4879" max="5122" width="9.140625" style="3"/>
    <col min="5123" max="5123" width="10.42578125" style="3" customWidth="1"/>
    <col min="5124" max="5124" width="10.5703125" style="3" customWidth="1"/>
    <col min="5125" max="5125" width="13.85546875" style="3" customWidth="1"/>
    <col min="5126" max="5126" width="12" style="3" customWidth="1"/>
    <col min="5127" max="5127" width="12.42578125" style="3" customWidth="1"/>
    <col min="5128" max="5128" width="13.140625" style="3" customWidth="1"/>
    <col min="5129" max="5129" width="9.140625" style="3"/>
    <col min="5130" max="5130" width="11" style="3" customWidth="1"/>
    <col min="5131" max="5134" width="13.5703125" style="3" customWidth="1"/>
    <col min="5135" max="5378" width="9.140625" style="3"/>
    <col min="5379" max="5379" width="10.42578125" style="3" customWidth="1"/>
    <col min="5380" max="5380" width="10.5703125" style="3" customWidth="1"/>
    <col min="5381" max="5381" width="13.85546875" style="3" customWidth="1"/>
    <col min="5382" max="5382" width="12" style="3" customWidth="1"/>
    <col min="5383" max="5383" width="12.42578125" style="3" customWidth="1"/>
    <col min="5384" max="5384" width="13.140625" style="3" customWidth="1"/>
    <col min="5385" max="5385" width="9.140625" style="3"/>
    <col min="5386" max="5386" width="11" style="3" customWidth="1"/>
    <col min="5387" max="5390" width="13.5703125" style="3" customWidth="1"/>
    <col min="5391" max="5634" width="9.140625" style="3"/>
    <col min="5635" max="5635" width="10.42578125" style="3" customWidth="1"/>
    <col min="5636" max="5636" width="10.5703125" style="3" customWidth="1"/>
    <col min="5637" max="5637" width="13.85546875" style="3" customWidth="1"/>
    <col min="5638" max="5638" width="12" style="3" customWidth="1"/>
    <col min="5639" max="5639" width="12.42578125" style="3" customWidth="1"/>
    <col min="5640" max="5640" width="13.140625" style="3" customWidth="1"/>
    <col min="5641" max="5641" width="9.140625" style="3"/>
    <col min="5642" max="5642" width="11" style="3" customWidth="1"/>
    <col min="5643" max="5646" width="13.5703125" style="3" customWidth="1"/>
    <col min="5647" max="5890" width="9.140625" style="3"/>
    <col min="5891" max="5891" width="10.42578125" style="3" customWidth="1"/>
    <col min="5892" max="5892" width="10.5703125" style="3" customWidth="1"/>
    <col min="5893" max="5893" width="13.85546875" style="3" customWidth="1"/>
    <col min="5894" max="5894" width="12" style="3" customWidth="1"/>
    <col min="5895" max="5895" width="12.42578125" style="3" customWidth="1"/>
    <col min="5896" max="5896" width="13.140625" style="3" customWidth="1"/>
    <col min="5897" max="5897" width="9.140625" style="3"/>
    <col min="5898" max="5898" width="11" style="3" customWidth="1"/>
    <col min="5899" max="5902" width="13.5703125" style="3" customWidth="1"/>
    <col min="5903" max="6146" width="9.140625" style="3"/>
    <col min="6147" max="6147" width="10.42578125" style="3" customWidth="1"/>
    <col min="6148" max="6148" width="10.5703125" style="3" customWidth="1"/>
    <col min="6149" max="6149" width="13.85546875" style="3" customWidth="1"/>
    <col min="6150" max="6150" width="12" style="3" customWidth="1"/>
    <col min="6151" max="6151" width="12.42578125" style="3" customWidth="1"/>
    <col min="6152" max="6152" width="13.140625" style="3" customWidth="1"/>
    <col min="6153" max="6153" width="9.140625" style="3"/>
    <col min="6154" max="6154" width="11" style="3" customWidth="1"/>
    <col min="6155" max="6158" width="13.5703125" style="3" customWidth="1"/>
    <col min="6159" max="6402" width="9.140625" style="3"/>
    <col min="6403" max="6403" width="10.42578125" style="3" customWidth="1"/>
    <col min="6404" max="6404" width="10.5703125" style="3" customWidth="1"/>
    <col min="6405" max="6405" width="13.85546875" style="3" customWidth="1"/>
    <col min="6406" max="6406" width="12" style="3" customWidth="1"/>
    <col min="6407" max="6407" width="12.42578125" style="3" customWidth="1"/>
    <col min="6408" max="6408" width="13.140625" style="3" customWidth="1"/>
    <col min="6409" max="6409" width="9.140625" style="3"/>
    <col min="6410" max="6410" width="11" style="3" customWidth="1"/>
    <col min="6411" max="6414" width="13.5703125" style="3" customWidth="1"/>
    <col min="6415" max="6658" width="9.140625" style="3"/>
    <col min="6659" max="6659" width="10.42578125" style="3" customWidth="1"/>
    <col min="6660" max="6660" width="10.5703125" style="3" customWidth="1"/>
    <col min="6661" max="6661" width="13.85546875" style="3" customWidth="1"/>
    <col min="6662" max="6662" width="12" style="3" customWidth="1"/>
    <col min="6663" max="6663" width="12.42578125" style="3" customWidth="1"/>
    <col min="6664" max="6664" width="13.140625" style="3" customWidth="1"/>
    <col min="6665" max="6665" width="9.140625" style="3"/>
    <col min="6666" max="6666" width="11" style="3" customWidth="1"/>
    <col min="6667" max="6670" width="13.5703125" style="3" customWidth="1"/>
    <col min="6671" max="6914" width="9.140625" style="3"/>
    <col min="6915" max="6915" width="10.42578125" style="3" customWidth="1"/>
    <col min="6916" max="6916" width="10.5703125" style="3" customWidth="1"/>
    <col min="6917" max="6917" width="13.85546875" style="3" customWidth="1"/>
    <col min="6918" max="6918" width="12" style="3" customWidth="1"/>
    <col min="6919" max="6919" width="12.42578125" style="3" customWidth="1"/>
    <col min="6920" max="6920" width="13.140625" style="3" customWidth="1"/>
    <col min="6921" max="6921" width="9.140625" style="3"/>
    <col min="6922" max="6922" width="11" style="3" customWidth="1"/>
    <col min="6923" max="6926" width="13.5703125" style="3" customWidth="1"/>
    <col min="6927" max="7170" width="9.140625" style="3"/>
    <col min="7171" max="7171" width="10.42578125" style="3" customWidth="1"/>
    <col min="7172" max="7172" width="10.5703125" style="3" customWidth="1"/>
    <col min="7173" max="7173" width="13.85546875" style="3" customWidth="1"/>
    <col min="7174" max="7174" width="12" style="3" customWidth="1"/>
    <col min="7175" max="7175" width="12.42578125" style="3" customWidth="1"/>
    <col min="7176" max="7176" width="13.140625" style="3" customWidth="1"/>
    <col min="7177" max="7177" width="9.140625" style="3"/>
    <col min="7178" max="7178" width="11" style="3" customWidth="1"/>
    <col min="7179" max="7182" width="13.5703125" style="3" customWidth="1"/>
    <col min="7183" max="7426" width="9.140625" style="3"/>
    <col min="7427" max="7427" width="10.42578125" style="3" customWidth="1"/>
    <col min="7428" max="7428" width="10.5703125" style="3" customWidth="1"/>
    <col min="7429" max="7429" width="13.85546875" style="3" customWidth="1"/>
    <col min="7430" max="7430" width="12" style="3" customWidth="1"/>
    <col min="7431" max="7431" width="12.42578125" style="3" customWidth="1"/>
    <col min="7432" max="7432" width="13.140625" style="3" customWidth="1"/>
    <col min="7433" max="7433" width="9.140625" style="3"/>
    <col min="7434" max="7434" width="11" style="3" customWidth="1"/>
    <col min="7435" max="7438" width="13.5703125" style="3" customWidth="1"/>
    <col min="7439" max="7682" width="9.140625" style="3"/>
    <col min="7683" max="7683" width="10.42578125" style="3" customWidth="1"/>
    <col min="7684" max="7684" width="10.5703125" style="3" customWidth="1"/>
    <col min="7685" max="7685" width="13.85546875" style="3" customWidth="1"/>
    <col min="7686" max="7686" width="12" style="3" customWidth="1"/>
    <col min="7687" max="7687" width="12.42578125" style="3" customWidth="1"/>
    <col min="7688" max="7688" width="13.140625" style="3" customWidth="1"/>
    <col min="7689" max="7689" width="9.140625" style="3"/>
    <col min="7690" max="7690" width="11" style="3" customWidth="1"/>
    <col min="7691" max="7694" width="13.5703125" style="3" customWidth="1"/>
    <col min="7695" max="7938" width="9.140625" style="3"/>
    <col min="7939" max="7939" width="10.42578125" style="3" customWidth="1"/>
    <col min="7940" max="7940" width="10.5703125" style="3" customWidth="1"/>
    <col min="7941" max="7941" width="13.85546875" style="3" customWidth="1"/>
    <col min="7942" max="7942" width="12" style="3" customWidth="1"/>
    <col min="7943" max="7943" width="12.42578125" style="3" customWidth="1"/>
    <col min="7944" max="7944" width="13.140625" style="3" customWidth="1"/>
    <col min="7945" max="7945" width="9.140625" style="3"/>
    <col min="7946" max="7946" width="11" style="3" customWidth="1"/>
    <col min="7947" max="7950" width="13.5703125" style="3" customWidth="1"/>
    <col min="7951" max="8194" width="9.140625" style="3"/>
    <col min="8195" max="8195" width="10.42578125" style="3" customWidth="1"/>
    <col min="8196" max="8196" width="10.5703125" style="3" customWidth="1"/>
    <col min="8197" max="8197" width="13.85546875" style="3" customWidth="1"/>
    <col min="8198" max="8198" width="12" style="3" customWidth="1"/>
    <col min="8199" max="8199" width="12.42578125" style="3" customWidth="1"/>
    <col min="8200" max="8200" width="13.140625" style="3" customWidth="1"/>
    <col min="8201" max="8201" width="9.140625" style="3"/>
    <col min="8202" max="8202" width="11" style="3" customWidth="1"/>
    <col min="8203" max="8206" width="13.5703125" style="3" customWidth="1"/>
    <col min="8207" max="8450" width="9.140625" style="3"/>
    <col min="8451" max="8451" width="10.42578125" style="3" customWidth="1"/>
    <col min="8452" max="8452" width="10.5703125" style="3" customWidth="1"/>
    <col min="8453" max="8453" width="13.85546875" style="3" customWidth="1"/>
    <col min="8454" max="8454" width="12" style="3" customWidth="1"/>
    <col min="8455" max="8455" width="12.42578125" style="3" customWidth="1"/>
    <col min="8456" max="8456" width="13.140625" style="3" customWidth="1"/>
    <col min="8457" max="8457" width="9.140625" style="3"/>
    <col min="8458" max="8458" width="11" style="3" customWidth="1"/>
    <col min="8459" max="8462" width="13.5703125" style="3" customWidth="1"/>
    <col min="8463" max="8706" width="9.140625" style="3"/>
    <col min="8707" max="8707" width="10.42578125" style="3" customWidth="1"/>
    <col min="8708" max="8708" width="10.5703125" style="3" customWidth="1"/>
    <col min="8709" max="8709" width="13.85546875" style="3" customWidth="1"/>
    <col min="8710" max="8710" width="12" style="3" customWidth="1"/>
    <col min="8711" max="8711" width="12.42578125" style="3" customWidth="1"/>
    <col min="8712" max="8712" width="13.140625" style="3" customWidth="1"/>
    <col min="8713" max="8713" width="9.140625" style="3"/>
    <col min="8714" max="8714" width="11" style="3" customWidth="1"/>
    <col min="8715" max="8718" width="13.5703125" style="3" customWidth="1"/>
    <col min="8719" max="8962" width="9.140625" style="3"/>
    <col min="8963" max="8963" width="10.42578125" style="3" customWidth="1"/>
    <col min="8964" max="8964" width="10.5703125" style="3" customWidth="1"/>
    <col min="8965" max="8965" width="13.85546875" style="3" customWidth="1"/>
    <col min="8966" max="8966" width="12" style="3" customWidth="1"/>
    <col min="8967" max="8967" width="12.42578125" style="3" customWidth="1"/>
    <col min="8968" max="8968" width="13.140625" style="3" customWidth="1"/>
    <col min="8969" max="8969" width="9.140625" style="3"/>
    <col min="8970" max="8970" width="11" style="3" customWidth="1"/>
    <col min="8971" max="8974" width="13.5703125" style="3" customWidth="1"/>
    <col min="8975" max="9218" width="9.140625" style="3"/>
    <col min="9219" max="9219" width="10.42578125" style="3" customWidth="1"/>
    <col min="9220" max="9220" width="10.5703125" style="3" customWidth="1"/>
    <col min="9221" max="9221" width="13.85546875" style="3" customWidth="1"/>
    <col min="9222" max="9222" width="12" style="3" customWidth="1"/>
    <col min="9223" max="9223" width="12.42578125" style="3" customWidth="1"/>
    <col min="9224" max="9224" width="13.140625" style="3" customWidth="1"/>
    <col min="9225" max="9225" width="9.140625" style="3"/>
    <col min="9226" max="9226" width="11" style="3" customWidth="1"/>
    <col min="9227" max="9230" width="13.5703125" style="3" customWidth="1"/>
    <col min="9231" max="9474" width="9.140625" style="3"/>
    <col min="9475" max="9475" width="10.42578125" style="3" customWidth="1"/>
    <col min="9476" max="9476" width="10.5703125" style="3" customWidth="1"/>
    <col min="9477" max="9477" width="13.85546875" style="3" customWidth="1"/>
    <col min="9478" max="9478" width="12" style="3" customWidth="1"/>
    <col min="9479" max="9479" width="12.42578125" style="3" customWidth="1"/>
    <col min="9480" max="9480" width="13.140625" style="3" customWidth="1"/>
    <col min="9481" max="9481" width="9.140625" style="3"/>
    <col min="9482" max="9482" width="11" style="3" customWidth="1"/>
    <col min="9483" max="9486" width="13.5703125" style="3" customWidth="1"/>
    <col min="9487" max="9730" width="9.140625" style="3"/>
    <col min="9731" max="9731" width="10.42578125" style="3" customWidth="1"/>
    <col min="9732" max="9732" width="10.5703125" style="3" customWidth="1"/>
    <col min="9733" max="9733" width="13.85546875" style="3" customWidth="1"/>
    <col min="9734" max="9734" width="12" style="3" customWidth="1"/>
    <col min="9735" max="9735" width="12.42578125" style="3" customWidth="1"/>
    <col min="9736" max="9736" width="13.140625" style="3" customWidth="1"/>
    <col min="9737" max="9737" width="9.140625" style="3"/>
    <col min="9738" max="9738" width="11" style="3" customWidth="1"/>
    <col min="9739" max="9742" width="13.5703125" style="3" customWidth="1"/>
    <col min="9743" max="9986" width="9.140625" style="3"/>
    <col min="9987" max="9987" width="10.42578125" style="3" customWidth="1"/>
    <col min="9988" max="9988" width="10.5703125" style="3" customWidth="1"/>
    <col min="9989" max="9989" width="13.85546875" style="3" customWidth="1"/>
    <col min="9990" max="9990" width="12" style="3" customWidth="1"/>
    <col min="9991" max="9991" width="12.42578125" style="3" customWidth="1"/>
    <col min="9992" max="9992" width="13.140625" style="3" customWidth="1"/>
    <col min="9993" max="9993" width="9.140625" style="3"/>
    <col min="9994" max="9994" width="11" style="3" customWidth="1"/>
    <col min="9995" max="9998" width="13.5703125" style="3" customWidth="1"/>
    <col min="9999" max="10242" width="9.140625" style="3"/>
    <col min="10243" max="10243" width="10.42578125" style="3" customWidth="1"/>
    <col min="10244" max="10244" width="10.5703125" style="3" customWidth="1"/>
    <col min="10245" max="10245" width="13.85546875" style="3" customWidth="1"/>
    <col min="10246" max="10246" width="12" style="3" customWidth="1"/>
    <col min="10247" max="10247" width="12.42578125" style="3" customWidth="1"/>
    <col min="10248" max="10248" width="13.140625" style="3" customWidth="1"/>
    <col min="10249" max="10249" width="9.140625" style="3"/>
    <col min="10250" max="10250" width="11" style="3" customWidth="1"/>
    <col min="10251" max="10254" width="13.5703125" style="3" customWidth="1"/>
    <col min="10255" max="10498" width="9.140625" style="3"/>
    <col min="10499" max="10499" width="10.42578125" style="3" customWidth="1"/>
    <col min="10500" max="10500" width="10.5703125" style="3" customWidth="1"/>
    <col min="10501" max="10501" width="13.85546875" style="3" customWidth="1"/>
    <col min="10502" max="10502" width="12" style="3" customWidth="1"/>
    <col min="10503" max="10503" width="12.42578125" style="3" customWidth="1"/>
    <col min="10504" max="10504" width="13.140625" style="3" customWidth="1"/>
    <col min="10505" max="10505" width="9.140625" style="3"/>
    <col min="10506" max="10506" width="11" style="3" customWidth="1"/>
    <col min="10507" max="10510" width="13.5703125" style="3" customWidth="1"/>
    <col min="10511" max="10754" width="9.140625" style="3"/>
    <col min="10755" max="10755" width="10.42578125" style="3" customWidth="1"/>
    <col min="10756" max="10756" width="10.5703125" style="3" customWidth="1"/>
    <col min="10757" max="10757" width="13.85546875" style="3" customWidth="1"/>
    <col min="10758" max="10758" width="12" style="3" customWidth="1"/>
    <col min="10759" max="10759" width="12.42578125" style="3" customWidth="1"/>
    <col min="10760" max="10760" width="13.140625" style="3" customWidth="1"/>
    <col min="10761" max="10761" width="9.140625" style="3"/>
    <col min="10762" max="10762" width="11" style="3" customWidth="1"/>
    <col min="10763" max="10766" width="13.5703125" style="3" customWidth="1"/>
    <col min="10767" max="11010" width="9.140625" style="3"/>
    <col min="11011" max="11011" width="10.42578125" style="3" customWidth="1"/>
    <col min="11012" max="11012" width="10.5703125" style="3" customWidth="1"/>
    <col min="11013" max="11013" width="13.85546875" style="3" customWidth="1"/>
    <col min="11014" max="11014" width="12" style="3" customWidth="1"/>
    <col min="11015" max="11015" width="12.42578125" style="3" customWidth="1"/>
    <col min="11016" max="11016" width="13.140625" style="3" customWidth="1"/>
    <col min="11017" max="11017" width="9.140625" style="3"/>
    <col min="11018" max="11018" width="11" style="3" customWidth="1"/>
    <col min="11019" max="11022" width="13.5703125" style="3" customWidth="1"/>
    <col min="11023" max="11266" width="9.140625" style="3"/>
    <col min="11267" max="11267" width="10.42578125" style="3" customWidth="1"/>
    <col min="11268" max="11268" width="10.5703125" style="3" customWidth="1"/>
    <col min="11269" max="11269" width="13.85546875" style="3" customWidth="1"/>
    <col min="11270" max="11270" width="12" style="3" customWidth="1"/>
    <col min="11271" max="11271" width="12.42578125" style="3" customWidth="1"/>
    <col min="11272" max="11272" width="13.140625" style="3" customWidth="1"/>
    <col min="11273" max="11273" width="9.140625" style="3"/>
    <col min="11274" max="11274" width="11" style="3" customWidth="1"/>
    <col min="11275" max="11278" width="13.5703125" style="3" customWidth="1"/>
    <col min="11279" max="11522" width="9.140625" style="3"/>
    <col min="11523" max="11523" width="10.42578125" style="3" customWidth="1"/>
    <col min="11524" max="11524" width="10.5703125" style="3" customWidth="1"/>
    <col min="11525" max="11525" width="13.85546875" style="3" customWidth="1"/>
    <col min="11526" max="11526" width="12" style="3" customWidth="1"/>
    <col min="11527" max="11527" width="12.42578125" style="3" customWidth="1"/>
    <col min="11528" max="11528" width="13.140625" style="3" customWidth="1"/>
    <col min="11529" max="11529" width="9.140625" style="3"/>
    <col min="11530" max="11530" width="11" style="3" customWidth="1"/>
    <col min="11531" max="11534" width="13.5703125" style="3" customWidth="1"/>
    <col min="11535" max="11778" width="9.140625" style="3"/>
    <col min="11779" max="11779" width="10.42578125" style="3" customWidth="1"/>
    <col min="11780" max="11780" width="10.5703125" style="3" customWidth="1"/>
    <col min="11781" max="11781" width="13.85546875" style="3" customWidth="1"/>
    <col min="11782" max="11782" width="12" style="3" customWidth="1"/>
    <col min="11783" max="11783" width="12.42578125" style="3" customWidth="1"/>
    <col min="11784" max="11784" width="13.140625" style="3" customWidth="1"/>
    <col min="11785" max="11785" width="9.140625" style="3"/>
    <col min="11786" max="11786" width="11" style="3" customWidth="1"/>
    <col min="11787" max="11790" width="13.5703125" style="3" customWidth="1"/>
    <col min="11791" max="12034" width="9.140625" style="3"/>
    <col min="12035" max="12035" width="10.42578125" style="3" customWidth="1"/>
    <col min="12036" max="12036" width="10.5703125" style="3" customWidth="1"/>
    <col min="12037" max="12037" width="13.85546875" style="3" customWidth="1"/>
    <col min="12038" max="12038" width="12" style="3" customWidth="1"/>
    <col min="12039" max="12039" width="12.42578125" style="3" customWidth="1"/>
    <col min="12040" max="12040" width="13.140625" style="3" customWidth="1"/>
    <col min="12041" max="12041" width="9.140625" style="3"/>
    <col min="12042" max="12042" width="11" style="3" customWidth="1"/>
    <col min="12043" max="12046" width="13.5703125" style="3" customWidth="1"/>
    <col min="12047" max="12290" width="9.140625" style="3"/>
    <col min="12291" max="12291" width="10.42578125" style="3" customWidth="1"/>
    <col min="12292" max="12292" width="10.5703125" style="3" customWidth="1"/>
    <col min="12293" max="12293" width="13.85546875" style="3" customWidth="1"/>
    <col min="12294" max="12294" width="12" style="3" customWidth="1"/>
    <col min="12295" max="12295" width="12.42578125" style="3" customWidth="1"/>
    <col min="12296" max="12296" width="13.140625" style="3" customWidth="1"/>
    <col min="12297" max="12297" width="9.140625" style="3"/>
    <col min="12298" max="12298" width="11" style="3" customWidth="1"/>
    <col min="12299" max="12302" width="13.5703125" style="3" customWidth="1"/>
    <col min="12303" max="12546" width="9.140625" style="3"/>
    <col min="12547" max="12547" width="10.42578125" style="3" customWidth="1"/>
    <col min="12548" max="12548" width="10.5703125" style="3" customWidth="1"/>
    <col min="12549" max="12549" width="13.85546875" style="3" customWidth="1"/>
    <col min="12550" max="12550" width="12" style="3" customWidth="1"/>
    <col min="12551" max="12551" width="12.42578125" style="3" customWidth="1"/>
    <col min="12552" max="12552" width="13.140625" style="3" customWidth="1"/>
    <col min="12553" max="12553" width="9.140625" style="3"/>
    <col min="12554" max="12554" width="11" style="3" customWidth="1"/>
    <col min="12555" max="12558" width="13.5703125" style="3" customWidth="1"/>
    <col min="12559" max="12802" width="9.140625" style="3"/>
    <col min="12803" max="12803" width="10.42578125" style="3" customWidth="1"/>
    <col min="12804" max="12804" width="10.5703125" style="3" customWidth="1"/>
    <col min="12805" max="12805" width="13.85546875" style="3" customWidth="1"/>
    <col min="12806" max="12806" width="12" style="3" customWidth="1"/>
    <col min="12807" max="12807" width="12.42578125" style="3" customWidth="1"/>
    <col min="12808" max="12808" width="13.140625" style="3" customWidth="1"/>
    <col min="12809" max="12809" width="9.140625" style="3"/>
    <col min="12810" max="12810" width="11" style="3" customWidth="1"/>
    <col min="12811" max="12814" width="13.5703125" style="3" customWidth="1"/>
    <col min="12815" max="13058" width="9.140625" style="3"/>
    <col min="13059" max="13059" width="10.42578125" style="3" customWidth="1"/>
    <col min="13060" max="13060" width="10.5703125" style="3" customWidth="1"/>
    <col min="13061" max="13061" width="13.85546875" style="3" customWidth="1"/>
    <col min="13062" max="13062" width="12" style="3" customWidth="1"/>
    <col min="13063" max="13063" width="12.42578125" style="3" customWidth="1"/>
    <col min="13064" max="13064" width="13.140625" style="3" customWidth="1"/>
    <col min="13065" max="13065" width="9.140625" style="3"/>
    <col min="13066" max="13066" width="11" style="3" customWidth="1"/>
    <col min="13067" max="13070" width="13.5703125" style="3" customWidth="1"/>
    <col min="13071" max="13314" width="9.140625" style="3"/>
    <col min="13315" max="13315" width="10.42578125" style="3" customWidth="1"/>
    <col min="13316" max="13316" width="10.5703125" style="3" customWidth="1"/>
    <col min="13317" max="13317" width="13.85546875" style="3" customWidth="1"/>
    <col min="13318" max="13318" width="12" style="3" customWidth="1"/>
    <col min="13319" max="13319" width="12.42578125" style="3" customWidth="1"/>
    <col min="13320" max="13320" width="13.140625" style="3" customWidth="1"/>
    <col min="13321" max="13321" width="9.140625" style="3"/>
    <col min="13322" max="13322" width="11" style="3" customWidth="1"/>
    <col min="13323" max="13326" width="13.5703125" style="3" customWidth="1"/>
    <col min="13327" max="13570" width="9.140625" style="3"/>
    <col min="13571" max="13571" width="10.42578125" style="3" customWidth="1"/>
    <col min="13572" max="13572" width="10.5703125" style="3" customWidth="1"/>
    <col min="13573" max="13573" width="13.85546875" style="3" customWidth="1"/>
    <col min="13574" max="13574" width="12" style="3" customWidth="1"/>
    <col min="13575" max="13575" width="12.42578125" style="3" customWidth="1"/>
    <col min="13576" max="13576" width="13.140625" style="3" customWidth="1"/>
    <col min="13577" max="13577" width="9.140625" style="3"/>
    <col min="13578" max="13578" width="11" style="3" customWidth="1"/>
    <col min="13579" max="13582" width="13.5703125" style="3" customWidth="1"/>
    <col min="13583" max="13826" width="9.140625" style="3"/>
    <col min="13827" max="13827" width="10.42578125" style="3" customWidth="1"/>
    <col min="13828" max="13828" width="10.5703125" style="3" customWidth="1"/>
    <col min="13829" max="13829" width="13.85546875" style="3" customWidth="1"/>
    <col min="13830" max="13830" width="12" style="3" customWidth="1"/>
    <col min="13831" max="13831" width="12.42578125" style="3" customWidth="1"/>
    <col min="13832" max="13832" width="13.140625" style="3" customWidth="1"/>
    <col min="13833" max="13833" width="9.140625" style="3"/>
    <col min="13834" max="13834" width="11" style="3" customWidth="1"/>
    <col min="13835" max="13838" width="13.5703125" style="3" customWidth="1"/>
    <col min="13839" max="14082" width="9.140625" style="3"/>
    <col min="14083" max="14083" width="10.42578125" style="3" customWidth="1"/>
    <col min="14084" max="14084" width="10.5703125" style="3" customWidth="1"/>
    <col min="14085" max="14085" width="13.85546875" style="3" customWidth="1"/>
    <col min="14086" max="14086" width="12" style="3" customWidth="1"/>
    <col min="14087" max="14087" width="12.42578125" style="3" customWidth="1"/>
    <col min="14088" max="14088" width="13.140625" style="3" customWidth="1"/>
    <col min="14089" max="14089" width="9.140625" style="3"/>
    <col min="14090" max="14090" width="11" style="3" customWidth="1"/>
    <col min="14091" max="14094" width="13.5703125" style="3" customWidth="1"/>
    <col min="14095" max="14338" width="9.140625" style="3"/>
    <col min="14339" max="14339" width="10.42578125" style="3" customWidth="1"/>
    <col min="14340" max="14340" width="10.5703125" style="3" customWidth="1"/>
    <col min="14341" max="14341" width="13.85546875" style="3" customWidth="1"/>
    <col min="14342" max="14342" width="12" style="3" customWidth="1"/>
    <col min="14343" max="14343" width="12.42578125" style="3" customWidth="1"/>
    <col min="14344" max="14344" width="13.140625" style="3" customWidth="1"/>
    <col min="14345" max="14345" width="9.140625" style="3"/>
    <col min="14346" max="14346" width="11" style="3" customWidth="1"/>
    <col min="14347" max="14350" width="13.5703125" style="3" customWidth="1"/>
    <col min="14351" max="14594" width="9.140625" style="3"/>
    <col min="14595" max="14595" width="10.42578125" style="3" customWidth="1"/>
    <col min="14596" max="14596" width="10.5703125" style="3" customWidth="1"/>
    <col min="14597" max="14597" width="13.85546875" style="3" customWidth="1"/>
    <col min="14598" max="14598" width="12" style="3" customWidth="1"/>
    <col min="14599" max="14599" width="12.42578125" style="3" customWidth="1"/>
    <col min="14600" max="14600" width="13.140625" style="3" customWidth="1"/>
    <col min="14601" max="14601" width="9.140625" style="3"/>
    <col min="14602" max="14602" width="11" style="3" customWidth="1"/>
    <col min="14603" max="14606" width="13.5703125" style="3" customWidth="1"/>
    <col min="14607" max="14850" width="9.140625" style="3"/>
    <col min="14851" max="14851" width="10.42578125" style="3" customWidth="1"/>
    <col min="14852" max="14852" width="10.5703125" style="3" customWidth="1"/>
    <col min="14853" max="14853" width="13.85546875" style="3" customWidth="1"/>
    <col min="14854" max="14854" width="12" style="3" customWidth="1"/>
    <col min="14855" max="14855" width="12.42578125" style="3" customWidth="1"/>
    <col min="14856" max="14856" width="13.140625" style="3" customWidth="1"/>
    <col min="14857" max="14857" width="9.140625" style="3"/>
    <col min="14858" max="14858" width="11" style="3" customWidth="1"/>
    <col min="14859" max="14862" width="13.5703125" style="3" customWidth="1"/>
    <col min="14863" max="15106" width="9.140625" style="3"/>
    <col min="15107" max="15107" width="10.42578125" style="3" customWidth="1"/>
    <col min="15108" max="15108" width="10.5703125" style="3" customWidth="1"/>
    <col min="15109" max="15109" width="13.85546875" style="3" customWidth="1"/>
    <col min="15110" max="15110" width="12" style="3" customWidth="1"/>
    <col min="15111" max="15111" width="12.42578125" style="3" customWidth="1"/>
    <col min="15112" max="15112" width="13.140625" style="3" customWidth="1"/>
    <col min="15113" max="15113" width="9.140625" style="3"/>
    <col min="15114" max="15114" width="11" style="3" customWidth="1"/>
    <col min="15115" max="15118" width="13.5703125" style="3" customWidth="1"/>
    <col min="15119" max="15362" width="9.140625" style="3"/>
    <col min="15363" max="15363" width="10.42578125" style="3" customWidth="1"/>
    <col min="15364" max="15364" width="10.5703125" style="3" customWidth="1"/>
    <col min="15365" max="15365" width="13.85546875" style="3" customWidth="1"/>
    <col min="15366" max="15366" width="12" style="3" customWidth="1"/>
    <col min="15367" max="15367" width="12.42578125" style="3" customWidth="1"/>
    <col min="15368" max="15368" width="13.140625" style="3" customWidth="1"/>
    <col min="15369" max="15369" width="9.140625" style="3"/>
    <col min="15370" max="15370" width="11" style="3" customWidth="1"/>
    <col min="15371" max="15374" width="13.5703125" style="3" customWidth="1"/>
    <col min="15375" max="15618" width="9.140625" style="3"/>
    <col min="15619" max="15619" width="10.42578125" style="3" customWidth="1"/>
    <col min="15620" max="15620" width="10.5703125" style="3" customWidth="1"/>
    <col min="15621" max="15621" width="13.85546875" style="3" customWidth="1"/>
    <col min="15622" max="15622" width="12" style="3" customWidth="1"/>
    <col min="15623" max="15623" width="12.42578125" style="3" customWidth="1"/>
    <col min="15624" max="15624" width="13.140625" style="3" customWidth="1"/>
    <col min="15625" max="15625" width="9.140625" style="3"/>
    <col min="15626" max="15626" width="11" style="3" customWidth="1"/>
    <col min="15627" max="15630" width="13.5703125" style="3" customWidth="1"/>
    <col min="15631" max="15874" width="9.140625" style="3"/>
    <col min="15875" max="15875" width="10.42578125" style="3" customWidth="1"/>
    <col min="15876" max="15876" width="10.5703125" style="3" customWidth="1"/>
    <col min="15877" max="15877" width="13.85546875" style="3" customWidth="1"/>
    <col min="15878" max="15878" width="12" style="3" customWidth="1"/>
    <col min="15879" max="15879" width="12.42578125" style="3" customWidth="1"/>
    <col min="15880" max="15880" width="13.140625" style="3" customWidth="1"/>
    <col min="15881" max="15881" width="9.140625" style="3"/>
    <col min="15882" max="15882" width="11" style="3" customWidth="1"/>
    <col min="15883" max="15886" width="13.5703125" style="3" customWidth="1"/>
    <col min="15887" max="16130" width="9.140625" style="3"/>
    <col min="16131" max="16131" width="10.42578125" style="3" customWidth="1"/>
    <col min="16132" max="16132" width="10.5703125" style="3" customWidth="1"/>
    <col min="16133" max="16133" width="13.85546875" style="3" customWidth="1"/>
    <col min="16134" max="16134" width="12" style="3" customWidth="1"/>
    <col min="16135" max="16135" width="12.42578125" style="3" customWidth="1"/>
    <col min="16136" max="16136" width="13.140625" style="3" customWidth="1"/>
    <col min="16137" max="16137" width="9.140625" style="3"/>
    <col min="16138" max="16138" width="11" style="3" customWidth="1"/>
    <col min="16139" max="16142" width="13.5703125" style="3" customWidth="1"/>
    <col min="16143" max="16384" width="9.140625" style="3"/>
  </cols>
  <sheetData>
    <row r="1" spans="1:14">
      <c r="B1" s="2" t="s">
        <v>13</v>
      </c>
      <c r="C1" s="19" t="s">
        <v>16</v>
      </c>
      <c r="M1" s="4" t="s">
        <v>12</v>
      </c>
      <c r="N1" s="17" t="s">
        <v>14</v>
      </c>
    </row>
    <row r="2" spans="1:14">
      <c r="B2" s="2" t="s">
        <v>11</v>
      </c>
      <c r="C2" s="19" t="s">
        <v>16</v>
      </c>
      <c r="M2" s="4" t="s">
        <v>10</v>
      </c>
      <c r="N2" s="18">
        <v>42395</v>
      </c>
    </row>
    <row r="3" spans="1:14">
      <c r="B3" s="2" t="s">
        <v>9</v>
      </c>
      <c r="C3" s="19" t="s">
        <v>16</v>
      </c>
      <c r="M3" s="4" t="s">
        <v>8</v>
      </c>
      <c r="N3" s="17" t="s">
        <v>15</v>
      </c>
    </row>
    <row r="7" spans="1:14" ht="21">
      <c r="B7" s="23" t="s">
        <v>25</v>
      </c>
    </row>
    <row r="8" spans="1:14" ht="15.75">
      <c r="B8" s="35" t="s">
        <v>35</v>
      </c>
    </row>
    <row r="10" spans="1:14">
      <c r="B10" s="6"/>
      <c r="E10" s="20" t="s">
        <v>21</v>
      </c>
      <c r="F10" s="25">
        <v>25</v>
      </c>
      <c r="G10" s="26" t="s">
        <v>31</v>
      </c>
    </row>
    <row r="11" spans="1:14">
      <c r="B11" s="6"/>
      <c r="E11" s="20" t="s">
        <v>22</v>
      </c>
      <c r="F11" s="16">
        <v>0.04</v>
      </c>
      <c r="G11" s="26" t="s">
        <v>31</v>
      </c>
    </row>
    <row r="12" spans="1:14">
      <c r="B12" s="6"/>
      <c r="E12" s="20" t="s">
        <v>23</v>
      </c>
      <c r="F12" s="16">
        <v>2.5000000000000001E-2</v>
      </c>
      <c r="G12" s="26" t="s">
        <v>31</v>
      </c>
    </row>
    <row r="13" spans="1:14">
      <c r="B13" s="6"/>
      <c r="E13" s="20" t="s">
        <v>24</v>
      </c>
      <c r="F13" s="24">
        <v>0.1</v>
      </c>
      <c r="G13" s="26" t="s">
        <v>31</v>
      </c>
    </row>
    <row r="16" spans="1:14" s="1" customFormat="1" ht="15.75">
      <c r="A16" s="28"/>
      <c r="B16" s="32" t="s">
        <v>1</v>
      </c>
      <c r="J16" s="33" t="s">
        <v>0</v>
      </c>
    </row>
    <row r="17" spans="1:14" s="8" customFormat="1" ht="75">
      <c r="A17" s="22"/>
      <c r="B17" s="7" t="s">
        <v>34</v>
      </c>
      <c r="C17" s="7" t="s">
        <v>33</v>
      </c>
      <c r="D17" s="7" t="s">
        <v>7</v>
      </c>
      <c r="E17" s="7" t="s">
        <v>5</v>
      </c>
      <c r="F17" s="7" t="s">
        <v>4</v>
      </c>
      <c r="G17" s="7" t="s">
        <v>3</v>
      </c>
      <c r="J17" s="7" t="s">
        <v>26</v>
      </c>
      <c r="K17" s="7" t="s">
        <v>6</v>
      </c>
      <c r="L17" s="7" t="s">
        <v>5</v>
      </c>
      <c r="M17" s="7" t="s">
        <v>4</v>
      </c>
      <c r="N17" s="7" t="s">
        <v>3</v>
      </c>
    </row>
    <row r="18" spans="1:14">
      <c r="B18" s="9"/>
      <c r="C18" s="9"/>
      <c r="D18" s="9"/>
      <c r="E18" s="9"/>
      <c r="F18" s="9"/>
      <c r="G18" s="9"/>
      <c r="J18" s="9"/>
      <c r="K18" s="9"/>
      <c r="L18" s="9"/>
      <c r="M18" s="9"/>
      <c r="N18" s="9"/>
    </row>
    <row r="19" spans="1:14">
      <c r="A19" s="20" t="s">
        <v>17</v>
      </c>
      <c r="B19" s="9">
        <v>0</v>
      </c>
      <c r="C19" s="10"/>
      <c r="D19" s="11">
        <f t="shared" ref="D19:D52" si="0">1*(1+$F$11)^B19</f>
        <v>1</v>
      </c>
      <c r="E19" s="11">
        <f t="shared" ref="E19:E52" si="1">1/(1+$F$13)^B19</f>
        <v>1</v>
      </c>
      <c r="F19" s="12">
        <f t="shared" ref="F19:F52" si="2">D19*E19</f>
        <v>1</v>
      </c>
      <c r="G19" s="13">
        <f t="shared" ref="G19:G52" si="3">F19*C19</f>
        <v>0</v>
      </c>
      <c r="J19" s="12">
        <f t="shared" ref="J19:J22" si="4">IF(AND(I19&lt;=$F$10,I19&gt;0),100%,0%)</f>
        <v>0</v>
      </c>
      <c r="K19" s="11">
        <f t="shared" ref="K19:K52" si="5">1*(1+$F$12)^B19</f>
        <v>1</v>
      </c>
      <c r="L19" s="11">
        <f t="shared" ref="L19:L52" si="6">1/(1+$F$13)^B19</f>
        <v>1</v>
      </c>
      <c r="M19" s="14">
        <f t="shared" ref="M19:M52" si="7">L19*K19</f>
        <v>1</v>
      </c>
      <c r="N19" s="12">
        <f t="shared" ref="N19:N52" si="8">J19*M19</f>
        <v>0</v>
      </c>
    </row>
    <row r="20" spans="1:14">
      <c r="A20" s="20" t="s">
        <v>18</v>
      </c>
      <c r="B20" s="9">
        <f t="shared" ref="B20:B52" si="9">B19+1</f>
        <v>1</v>
      </c>
      <c r="C20" s="10">
        <v>0.2</v>
      </c>
      <c r="D20" s="11">
        <f t="shared" si="0"/>
        <v>1.04</v>
      </c>
      <c r="E20" s="11">
        <f t="shared" si="1"/>
        <v>0.90909090909090906</v>
      </c>
      <c r="F20" s="12">
        <f t="shared" si="2"/>
        <v>0.94545454545454544</v>
      </c>
      <c r="G20" s="13">
        <f t="shared" si="3"/>
        <v>0.18909090909090909</v>
      </c>
      <c r="J20" s="12">
        <f t="shared" si="4"/>
        <v>0</v>
      </c>
      <c r="K20" s="11">
        <f t="shared" si="5"/>
        <v>1.0249999999999999</v>
      </c>
      <c r="L20" s="11">
        <f t="shared" si="6"/>
        <v>0.90909090909090906</v>
      </c>
      <c r="M20" s="14">
        <f t="shared" si="7"/>
        <v>0.93181818181818166</v>
      </c>
      <c r="N20" s="12">
        <f t="shared" si="8"/>
        <v>0</v>
      </c>
    </row>
    <row r="21" spans="1:14">
      <c r="B21" s="9">
        <f t="shared" si="9"/>
        <v>2</v>
      </c>
      <c r="C21" s="10">
        <v>0.4</v>
      </c>
      <c r="D21" s="11">
        <f t="shared" si="0"/>
        <v>1.0816000000000001</v>
      </c>
      <c r="E21" s="11">
        <f t="shared" si="1"/>
        <v>0.82644628099173545</v>
      </c>
      <c r="F21" s="12">
        <f t="shared" si="2"/>
        <v>0.89388429752066112</v>
      </c>
      <c r="G21" s="13">
        <f t="shared" si="3"/>
        <v>0.35755371900826449</v>
      </c>
      <c r="J21" s="12">
        <f t="shared" si="4"/>
        <v>0</v>
      </c>
      <c r="K21" s="11">
        <f t="shared" si="5"/>
        <v>1.0506249999999999</v>
      </c>
      <c r="L21" s="11">
        <f t="shared" si="6"/>
        <v>0.82644628099173545</v>
      </c>
      <c r="M21" s="14">
        <f t="shared" si="7"/>
        <v>0.86828512396694202</v>
      </c>
      <c r="N21" s="12">
        <f t="shared" si="8"/>
        <v>0</v>
      </c>
    </row>
    <row r="22" spans="1:14">
      <c r="A22" s="20" t="s">
        <v>19</v>
      </c>
      <c r="B22" s="9">
        <f t="shared" si="9"/>
        <v>3</v>
      </c>
      <c r="C22" s="10">
        <v>0.4</v>
      </c>
      <c r="D22" s="11">
        <f t="shared" si="0"/>
        <v>1.1248640000000001</v>
      </c>
      <c r="E22" s="11">
        <f t="shared" si="1"/>
        <v>0.75131480090157754</v>
      </c>
      <c r="F22" s="12">
        <f t="shared" si="2"/>
        <v>0.84512697220135213</v>
      </c>
      <c r="G22" s="13">
        <f t="shared" si="3"/>
        <v>0.33805078888054085</v>
      </c>
      <c r="J22" s="12">
        <f t="shared" si="4"/>
        <v>0</v>
      </c>
      <c r="K22" s="11">
        <f t="shared" si="5"/>
        <v>1.0768906249999999</v>
      </c>
      <c r="L22" s="11">
        <f t="shared" si="6"/>
        <v>0.75131480090157754</v>
      </c>
      <c r="M22" s="14">
        <f t="shared" si="7"/>
        <v>0.80908386551465028</v>
      </c>
      <c r="N22" s="12">
        <f t="shared" si="8"/>
        <v>0</v>
      </c>
    </row>
    <row r="23" spans="1:14">
      <c r="A23" s="20" t="s">
        <v>20</v>
      </c>
      <c r="B23" s="9">
        <f t="shared" si="9"/>
        <v>4</v>
      </c>
      <c r="C23" s="10"/>
      <c r="D23" s="11">
        <f t="shared" si="0"/>
        <v>1.1698585600000002</v>
      </c>
      <c r="E23" s="11">
        <f t="shared" si="1"/>
        <v>0.68301345536507052</v>
      </c>
      <c r="F23" s="12">
        <f t="shared" si="2"/>
        <v>0.79902913735400583</v>
      </c>
      <c r="G23" s="13">
        <f t="shared" si="3"/>
        <v>0</v>
      </c>
      <c r="I23" s="3">
        <v>1</v>
      </c>
      <c r="J23" s="12">
        <f t="shared" ref="J23:J52" si="10">IF(AND(I23&lt;=$F$10,I23&gt;0),100%,0%)</f>
        <v>1</v>
      </c>
      <c r="K23" s="11">
        <f t="shared" si="5"/>
        <v>1.1038128906249998</v>
      </c>
      <c r="L23" s="11">
        <f t="shared" si="6"/>
        <v>0.68301345536507052</v>
      </c>
      <c r="M23" s="14">
        <f t="shared" si="7"/>
        <v>0.75391905650228774</v>
      </c>
      <c r="N23" s="12">
        <f t="shared" si="8"/>
        <v>0.75391905650228774</v>
      </c>
    </row>
    <row r="24" spans="1:14">
      <c r="B24" s="9">
        <f t="shared" si="9"/>
        <v>5</v>
      </c>
      <c r="C24" s="15"/>
      <c r="D24" s="11">
        <f t="shared" si="0"/>
        <v>1.2166529024000003</v>
      </c>
      <c r="E24" s="11">
        <f t="shared" si="1"/>
        <v>0.62092132305915493</v>
      </c>
      <c r="F24" s="12">
        <f t="shared" si="2"/>
        <v>0.75544572986196912</v>
      </c>
      <c r="G24" s="13">
        <f t="shared" si="3"/>
        <v>0</v>
      </c>
      <c r="I24" s="3">
        <f>I23+1</f>
        <v>2</v>
      </c>
      <c r="J24" s="12">
        <f t="shared" si="10"/>
        <v>1</v>
      </c>
      <c r="K24" s="11">
        <f t="shared" si="5"/>
        <v>1.1314082128906247</v>
      </c>
      <c r="L24" s="11">
        <f t="shared" si="6"/>
        <v>0.62092132305915493</v>
      </c>
      <c r="M24" s="14">
        <f t="shared" si="7"/>
        <v>0.70251548446804069</v>
      </c>
      <c r="N24" s="12">
        <f t="shared" si="8"/>
        <v>0.70251548446804069</v>
      </c>
    </row>
    <row r="25" spans="1:14">
      <c r="B25" s="9">
        <f t="shared" si="9"/>
        <v>6</v>
      </c>
      <c r="C25" s="15"/>
      <c r="D25" s="11">
        <f t="shared" si="0"/>
        <v>1.2653190184960004</v>
      </c>
      <c r="E25" s="11">
        <f t="shared" si="1"/>
        <v>0.56447393005377722</v>
      </c>
      <c r="F25" s="12">
        <f t="shared" si="2"/>
        <v>0.71423959914222535</v>
      </c>
      <c r="G25" s="13">
        <f t="shared" si="3"/>
        <v>0</v>
      </c>
      <c r="I25" s="3">
        <f t="shared" ref="I25:I52" si="11">I24+1</f>
        <v>3</v>
      </c>
      <c r="J25" s="12">
        <f t="shared" si="10"/>
        <v>1</v>
      </c>
      <c r="K25" s="11">
        <f t="shared" si="5"/>
        <v>1.1596934182128902</v>
      </c>
      <c r="L25" s="11">
        <f t="shared" si="6"/>
        <v>0.56447393005377722</v>
      </c>
      <c r="M25" s="14">
        <f t="shared" si="7"/>
        <v>0.65461670143612882</v>
      </c>
      <c r="N25" s="12">
        <f t="shared" si="8"/>
        <v>0.65461670143612882</v>
      </c>
    </row>
    <row r="26" spans="1:14">
      <c r="B26" s="9">
        <f t="shared" si="9"/>
        <v>7</v>
      </c>
      <c r="C26" s="15"/>
      <c r="D26" s="11">
        <f t="shared" si="0"/>
        <v>1.3159317792358403</v>
      </c>
      <c r="E26" s="11">
        <f t="shared" si="1"/>
        <v>0.51315811823070645</v>
      </c>
      <c r="F26" s="12">
        <f t="shared" si="2"/>
        <v>0.67528107555264927</v>
      </c>
      <c r="G26" s="13">
        <f t="shared" si="3"/>
        <v>0</v>
      </c>
      <c r="I26" s="3">
        <f t="shared" si="11"/>
        <v>4</v>
      </c>
      <c r="J26" s="12">
        <f t="shared" si="10"/>
        <v>1</v>
      </c>
      <c r="K26" s="11">
        <f t="shared" si="5"/>
        <v>1.1886857536682125</v>
      </c>
      <c r="L26" s="11">
        <f t="shared" si="6"/>
        <v>0.51315811823070645</v>
      </c>
      <c r="M26" s="14">
        <f t="shared" si="7"/>
        <v>0.60998374452002901</v>
      </c>
      <c r="N26" s="12">
        <f t="shared" si="8"/>
        <v>0.60998374452002901</v>
      </c>
    </row>
    <row r="27" spans="1:14">
      <c r="B27" s="9">
        <f t="shared" si="9"/>
        <v>8</v>
      </c>
      <c r="C27" s="15"/>
      <c r="D27" s="11">
        <f t="shared" si="0"/>
        <v>1.3685690504052741</v>
      </c>
      <c r="E27" s="11">
        <f t="shared" si="1"/>
        <v>0.46650738020973315</v>
      </c>
      <c r="F27" s="12">
        <f t="shared" si="2"/>
        <v>0.63844756234068667</v>
      </c>
      <c r="G27" s="13">
        <f t="shared" si="3"/>
        <v>0</v>
      </c>
      <c r="I27" s="3">
        <f t="shared" si="11"/>
        <v>5</v>
      </c>
      <c r="J27" s="12">
        <f t="shared" si="10"/>
        <v>1</v>
      </c>
      <c r="K27" s="11">
        <f t="shared" si="5"/>
        <v>1.2184028975099177</v>
      </c>
      <c r="L27" s="11">
        <f t="shared" si="6"/>
        <v>0.46650738020973315</v>
      </c>
      <c r="M27" s="14">
        <f t="shared" si="7"/>
        <v>0.56839394375729968</v>
      </c>
      <c r="N27" s="12">
        <f t="shared" si="8"/>
        <v>0.56839394375729968</v>
      </c>
    </row>
    <row r="28" spans="1:14">
      <c r="B28" s="9">
        <f t="shared" si="9"/>
        <v>9</v>
      </c>
      <c r="C28" s="15"/>
      <c r="D28" s="11">
        <f t="shared" si="0"/>
        <v>1.4233118124214852</v>
      </c>
      <c r="E28" s="11">
        <f t="shared" si="1"/>
        <v>0.42409761837248466</v>
      </c>
      <c r="F28" s="12">
        <f t="shared" si="2"/>
        <v>0.60362314984937648</v>
      </c>
      <c r="G28" s="13">
        <f t="shared" si="3"/>
        <v>0</v>
      </c>
      <c r="I28" s="3">
        <f t="shared" si="11"/>
        <v>6</v>
      </c>
      <c r="J28" s="12">
        <f t="shared" si="10"/>
        <v>1</v>
      </c>
      <c r="K28" s="11">
        <f t="shared" si="5"/>
        <v>1.2488629699476654</v>
      </c>
      <c r="L28" s="11">
        <f t="shared" si="6"/>
        <v>0.42409761837248466</v>
      </c>
      <c r="M28" s="14">
        <f t="shared" si="7"/>
        <v>0.52963981122839277</v>
      </c>
      <c r="N28" s="12">
        <f t="shared" si="8"/>
        <v>0.52963981122839277</v>
      </c>
    </row>
    <row r="29" spans="1:14">
      <c r="B29" s="9">
        <f t="shared" si="9"/>
        <v>10</v>
      </c>
      <c r="C29" s="15"/>
      <c r="D29" s="11">
        <f t="shared" si="0"/>
        <v>1.4802442849183446</v>
      </c>
      <c r="E29" s="11">
        <f t="shared" si="1"/>
        <v>0.38554328942953148</v>
      </c>
      <c r="F29" s="12">
        <f t="shared" si="2"/>
        <v>0.57069825076668323</v>
      </c>
      <c r="G29" s="13">
        <f t="shared" si="3"/>
        <v>0</v>
      </c>
      <c r="I29" s="3">
        <f t="shared" si="11"/>
        <v>7</v>
      </c>
      <c r="J29" s="12">
        <f t="shared" si="10"/>
        <v>1</v>
      </c>
      <c r="K29" s="11">
        <f t="shared" si="5"/>
        <v>1.2800845441963571</v>
      </c>
      <c r="L29" s="11">
        <f t="shared" si="6"/>
        <v>0.38554328942953148</v>
      </c>
      <c r="M29" s="14">
        <f t="shared" si="7"/>
        <v>0.49352800591736595</v>
      </c>
      <c r="N29" s="12">
        <f t="shared" si="8"/>
        <v>0.49352800591736595</v>
      </c>
    </row>
    <row r="30" spans="1:14">
      <c r="B30" s="9">
        <f t="shared" si="9"/>
        <v>11</v>
      </c>
      <c r="C30" s="15"/>
      <c r="D30" s="11">
        <f t="shared" si="0"/>
        <v>1.5394540563150783</v>
      </c>
      <c r="E30" s="11">
        <f t="shared" si="1"/>
        <v>0.3504938994813922</v>
      </c>
      <c r="F30" s="12">
        <f t="shared" si="2"/>
        <v>0.53956925527031852</v>
      </c>
      <c r="G30" s="13">
        <f t="shared" si="3"/>
        <v>0</v>
      </c>
      <c r="I30" s="3">
        <f t="shared" si="11"/>
        <v>8</v>
      </c>
      <c r="J30" s="12">
        <f t="shared" si="10"/>
        <v>1</v>
      </c>
      <c r="K30" s="11">
        <f t="shared" si="5"/>
        <v>1.312086657801266</v>
      </c>
      <c r="L30" s="11">
        <f t="shared" si="6"/>
        <v>0.3504938994813922</v>
      </c>
      <c r="M30" s="14">
        <f t="shared" si="7"/>
        <v>0.45987836915027275</v>
      </c>
      <c r="N30" s="12">
        <f t="shared" si="8"/>
        <v>0.45987836915027275</v>
      </c>
    </row>
    <row r="31" spans="1:14">
      <c r="B31" s="9">
        <f t="shared" si="9"/>
        <v>12</v>
      </c>
      <c r="C31" s="15"/>
      <c r="D31" s="11">
        <f t="shared" si="0"/>
        <v>1.6010322185676817</v>
      </c>
      <c r="E31" s="11">
        <f t="shared" si="1"/>
        <v>0.31863081771035656</v>
      </c>
      <c r="F31" s="12">
        <f t="shared" si="2"/>
        <v>0.51013820498284679</v>
      </c>
      <c r="G31" s="13">
        <f t="shared" si="3"/>
        <v>0</v>
      </c>
      <c r="I31" s="3">
        <f t="shared" si="11"/>
        <v>9</v>
      </c>
      <c r="J31" s="12">
        <f t="shared" si="10"/>
        <v>1</v>
      </c>
      <c r="K31" s="11">
        <f t="shared" si="5"/>
        <v>1.3448888242462975</v>
      </c>
      <c r="L31" s="11">
        <f t="shared" si="6"/>
        <v>0.31863081771035656</v>
      </c>
      <c r="M31" s="14">
        <f t="shared" si="7"/>
        <v>0.42852302579911777</v>
      </c>
      <c r="N31" s="12">
        <f t="shared" si="8"/>
        <v>0.42852302579911777</v>
      </c>
    </row>
    <row r="32" spans="1:14">
      <c r="B32" s="9">
        <f t="shared" si="9"/>
        <v>13</v>
      </c>
      <c r="C32" s="15"/>
      <c r="D32" s="11">
        <f t="shared" si="0"/>
        <v>1.6650735073103891</v>
      </c>
      <c r="E32" s="11">
        <f t="shared" si="1"/>
        <v>0.28966437973668779</v>
      </c>
      <c r="F32" s="12">
        <f t="shared" si="2"/>
        <v>0.48231248471105514</v>
      </c>
      <c r="G32" s="13">
        <f t="shared" si="3"/>
        <v>0</v>
      </c>
      <c r="I32" s="3">
        <f t="shared" si="11"/>
        <v>10</v>
      </c>
      <c r="J32" s="12">
        <f t="shared" si="10"/>
        <v>1</v>
      </c>
      <c r="K32" s="11">
        <f t="shared" si="5"/>
        <v>1.3785110448524549</v>
      </c>
      <c r="L32" s="11">
        <f t="shared" si="6"/>
        <v>0.28966437973668779</v>
      </c>
      <c r="M32" s="14">
        <f t="shared" si="7"/>
        <v>0.39930554676735974</v>
      </c>
      <c r="N32" s="12">
        <f t="shared" si="8"/>
        <v>0.39930554676735974</v>
      </c>
    </row>
    <row r="33" spans="2:14">
      <c r="B33" s="9">
        <f t="shared" si="9"/>
        <v>14</v>
      </c>
      <c r="C33" s="15"/>
      <c r="D33" s="11">
        <f t="shared" si="0"/>
        <v>1.7316764476028046</v>
      </c>
      <c r="E33" s="11">
        <f t="shared" si="1"/>
        <v>0.26333125430607973</v>
      </c>
      <c r="F33" s="12">
        <f t="shared" si="2"/>
        <v>0.45600453099954291</v>
      </c>
      <c r="G33" s="13">
        <f t="shared" si="3"/>
        <v>0</v>
      </c>
      <c r="I33" s="3">
        <f t="shared" si="11"/>
        <v>11</v>
      </c>
      <c r="J33" s="12">
        <f t="shared" si="10"/>
        <v>1</v>
      </c>
      <c r="K33" s="11">
        <f t="shared" si="5"/>
        <v>1.4129738209737661</v>
      </c>
      <c r="L33" s="11">
        <f t="shared" si="6"/>
        <v>0.26333125430607973</v>
      </c>
      <c r="M33" s="14">
        <f t="shared" si="7"/>
        <v>0.37208016857867598</v>
      </c>
      <c r="N33" s="12">
        <f t="shared" si="8"/>
        <v>0.37208016857867598</v>
      </c>
    </row>
    <row r="34" spans="2:14">
      <c r="B34" s="9">
        <f t="shared" si="9"/>
        <v>15</v>
      </c>
      <c r="C34" s="15"/>
      <c r="D34" s="11">
        <f t="shared" si="0"/>
        <v>1.8009435055069167</v>
      </c>
      <c r="E34" s="11">
        <f t="shared" si="1"/>
        <v>0.23939204936916339</v>
      </c>
      <c r="F34" s="12">
        <f t="shared" si="2"/>
        <v>0.43113155658138597</v>
      </c>
      <c r="G34" s="13">
        <f t="shared" si="3"/>
        <v>0</v>
      </c>
      <c r="I34" s="3">
        <f t="shared" si="11"/>
        <v>12</v>
      </c>
      <c r="J34" s="12">
        <f t="shared" si="10"/>
        <v>1</v>
      </c>
      <c r="K34" s="11">
        <f t="shared" si="5"/>
        <v>1.4482981664981105</v>
      </c>
      <c r="L34" s="11">
        <f t="shared" si="6"/>
        <v>0.23939204936916339</v>
      </c>
      <c r="M34" s="14">
        <f t="shared" si="7"/>
        <v>0.3467110661755845</v>
      </c>
      <c r="N34" s="12">
        <f t="shared" si="8"/>
        <v>0.3467110661755845</v>
      </c>
    </row>
    <row r="35" spans="2:14">
      <c r="B35" s="9">
        <f t="shared" si="9"/>
        <v>16</v>
      </c>
      <c r="C35" s="15"/>
      <c r="D35" s="11">
        <f t="shared" si="0"/>
        <v>1.8729812457271937</v>
      </c>
      <c r="E35" s="11">
        <f t="shared" si="1"/>
        <v>0.21762913579014853</v>
      </c>
      <c r="F35" s="12">
        <f t="shared" si="2"/>
        <v>0.407615289858765</v>
      </c>
      <c r="G35" s="13">
        <f t="shared" si="3"/>
        <v>0</v>
      </c>
      <c r="I35" s="3">
        <f t="shared" si="11"/>
        <v>13</v>
      </c>
      <c r="J35" s="12">
        <f t="shared" si="10"/>
        <v>1</v>
      </c>
      <c r="K35" s="11">
        <f t="shared" si="5"/>
        <v>1.4845056206605631</v>
      </c>
      <c r="L35" s="11">
        <f t="shared" si="6"/>
        <v>0.21762913579014853</v>
      </c>
      <c r="M35" s="14">
        <f t="shared" si="7"/>
        <v>0.32307167529997644</v>
      </c>
      <c r="N35" s="12">
        <f t="shared" si="8"/>
        <v>0.32307167529997644</v>
      </c>
    </row>
    <row r="36" spans="2:14">
      <c r="B36" s="9">
        <f t="shared" si="9"/>
        <v>17</v>
      </c>
      <c r="C36" s="15"/>
      <c r="D36" s="11">
        <f t="shared" si="0"/>
        <v>1.9479004955562815</v>
      </c>
      <c r="E36" s="11">
        <f t="shared" si="1"/>
        <v>0.19784466890013502</v>
      </c>
      <c r="F36" s="12">
        <f t="shared" si="2"/>
        <v>0.38538172859374148</v>
      </c>
      <c r="G36" s="13">
        <f t="shared" si="3"/>
        <v>0</v>
      </c>
      <c r="I36" s="3">
        <f t="shared" si="11"/>
        <v>14</v>
      </c>
      <c r="J36" s="12">
        <f t="shared" si="10"/>
        <v>1</v>
      </c>
      <c r="K36" s="11">
        <f t="shared" si="5"/>
        <v>1.521618261177077</v>
      </c>
      <c r="L36" s="11">
        <f t="shared" si="6"/>
        <v>0.19784466890013502</v>
      </c>
      <c r="M36" s="14">
        <f t="shared" si="7"/>
        <v>0.301044061074978</v>
      </c>
      <c r="N36" s="12">
        <f t="shared" si="8"/>
        <v>0.301044061074978</v>
      </c>
    </row>
    <row r="37" spans="2:14">
      <c r="B37" s="9">
        <f t="shared" si="9"/>
        <v>18</v>
      </c>
      <c r="C37" s="15"/>
      <c r="D37" s="11">
        <f t="shared" si="0"/>
        <v>2.025816515378533</v>
      </c>
      <c r="E37" s="11">
        <f t="shared" si="1"/>
        <v>0.17985878990921364</v>
      </c>
      <c r="F37" s="12">
        <f t="shared" si="2"/>
        <v>0.36436090703408286</v>
      </c>
      <c r="G37" s="13">
        <f t="shared" si="3"/>
        <v>0</v>
      </c>
      <c r="I37" s="3">
        <f t="shared" si="11"/>
        <v>15</v>
      </c>
      <c r="J37" s="12">
        <f t="shared" si="10"/>
        <v>1</v>
      </c>
      <c r="K37" s="11">
        <f t="shared" si="5"/>
        <v>1.559658717706504</v>
      </c>
      <c r="L37" s="11">
        <f t="shared" si="6"/>
        <v>0.17985878990921364</v>
      </c>
      <c r="M37" s="14">
        <f t="shared" si="7"/>
        <v>0.28051832963804763</v>
      </c>
      <c r="N37" s="12">
        <f t="shared" si="8"/>
        <v>0.28051832963804763</v>
      </c>
    </row>
    <row r="38" spans="2:14">
      <c r="B38" s="9">
        <f t="shared" si="9"/>
        <v>19</v>
      </c>
      <c r="C38" s="15"/>
      <c r="D38" s="11">
        <f t="shared" si="0"/>
        <v>2.1068491759936743</v>
      </c>
      <c r="E38" s="11">
        <f t="shared" si="1"/>
        <v>0.16350799082655781</v>
      </c>
      <c r="F38" s="12">
        <f t="shared" si="2"/>
        <v>0.34448667574131459</v>
      </c>
      <c r="G38" s="13">
        <f t="shared" si="3"/>
        <v>0</v>
      </c>
      <c r="I38" s="3">
        <f t="shared" si="11"/>
        <v>16</v>
      </c>
      <c r="J38" s="12">
        <f t="shared" si="10"/>
        <v>1</v>
      </c>
      <c r="K38" s="11">
        <f t="shared" si="5"/>
        <v>1.5986501856491666</v>
      </c>
      <c r="L38" s="11">
        <f t="shared" si="6"/>
        <v>0.16350799082655781</v>
      </c>
      <c r="M38" s="14">
        <f t="shared" si="7"/>
        <v>0.26139207988999891</v>
      </c>
      <c r="N38" s="12">
        <f t="shared" si="8"/>
        <v>0.26139207988999891</v>
      </c>
    </row>
    <row r="39" spans="2:14">
      <c r="B39" s="9">
        <f t="shared" si="9"/>
        <v>20</v>
      </c>
      <c r="C39" s="15"/>
      <c r="D39" s="11">
        <f t="shared" si="0"/>
        <v>2.1911231430334213</v>
      </c>
      <c r="E39" s="11">
        <f t="shared" si="1"/>
        <v>0.14864362802414349</v>
      </c>
      <c r="F39" s="12">
        <f t="shared" si="2"/>
        <v>0.32569649342815205</v>
      </c>
      <c r="G39" s="13">
        <f t="shared" si="3"/>
        <v>0</v>
      </c>
      <c r="I39" s="3">
        <f t="shared" si="11"/>
        <v>17</v>
      </c>
      <c r="J39" s="12">
        <f t="shared" si="10"/>
        <v>1</v>
      </c>
      <c r="K39" s="11">
        <f t="shared" si="5"/>
        <v>1.6386164402903955</v>
      </c>
      <c r="L39" s="11">
        <f t="shared" si="6"/>
        <v>0.14864362802414349</v>
      </c>
      <c r="M39" s="14">
        <f t="shared" si="7"/>
        <v>0.24356989262477169</v>
      </c>
      <c r="N39" s="12">
        <f t="shared" si="8"/>
        <v>0.24356989262477169</v>
      </c>
    </row>
    <row r="40" spans="2:14">
      <c r="B40" s="9">
        <f t="shared" si="9"/>
        <v>21</v>
      </c>
      <c r="C40" s="15"/>
      <c r="D40" s="11">
        <f t="shared" si="0"/>
        <v>2.2787680687547587</v>
      </c>
      <c r="E40" s="11">
        <f t="shared" si="1"/>
        <v>0.13513057093103953</v>
      </c>
      <c r="F40" s="12">
        <f t="shared" si="2"/>
        <v>0.30793123015025287</v>
      </c>
      <c r="G40" s="13">
        <f t="shared" si="3"/>
        <v>0</v>
      </c>
      <c r="I40" s="3">
        <f t="shared" si="11"/>
        <v>18</v>
      </c>
      <c r="J40" s="12">
        <f t="shared" si="10"/>
        <v>1</v>
      </c>
      <c r="K40" s="11">
        <f t="shared" si="5"/>
        <v>1.6795818512976552</v>
      </c>
      <c r="L40" s="11">
        <f t="shared" si="6"/>
        <v>0.13513057093103953</v>
      </c>
      <c r="M40" s="14">
        <f t="shared" si="7"/>
        <v>0.22696285449126449</v>
      </c>
      <c r="N40" s="12">
        <f t="shared" si="8"/>
        <v>0.22696285449126449</v>
      </c>
    </row>
    <row r="41" spans="2:14">
      <c r="B41" s="9">
        <f t="shared" si="9"/>
        <v>22</v>
      </c>
      <c r="C41" s="15"/>
      <c r="D41" s="11">
        <f t="shared" si="0"/>
        <v>2.3699187915049489</v>
      </c>
      <c r="E41" s="11">
        <f t="shared" si="1"/>
        <v>0.12284597357367227</v>
      </c>
      <c r="F41" s="12">
        <f t="shared" si="2"/>
        <v>0.29113498123296627</v>
      </c>
      <c r="G41" s="13">
        <f t="shared" si="3"/>
        <v>0</v>
      </c>
      <c r="I41" s="3">
        <f t="shared" si="11"/>
        <v>19</v>
      </c>
      <c r="J41" s="12">
        <f t="shared" si="10"/>
        <v>1</v>
      </c>
      <c r="K41" s="11">
        <f t="shared" si="5"/>
        <v>1.7215713975800966</v>
      </c>
      <c r="L41" s="11">
        <f t="shared" si="6"/>
        <v>0.12284597357367227</v>
      </c>
      <c r="M41" s="14">
        <f t="shared" si="7"/>
        <v>0.21148811441231458</v>
      </c>
      <c r="N41" s="12">
        <f t="shared" si="8"/>
        <v>0.21148811441231458</v>
      </c>
    </row>
    <row r="42" spans="2:14">
      <c r="B42" s="9">
        <f t="shared" si="9"/>
        <v>23</v>
      </c>
      <c r="C42" s="15"/>
      <c r="D42" s="11">
        <f t="shared" si="0"/>
        <v>2.4647155431651466</v>
      </c>
      <c r="E42" s="11">
        <f t="shared" si="1"/>
        <v>0.11167815779424752</v>
      </c>
      <c r="F42" s="12">
        <f t="shared" si="2"/>
        <v>0.27525489134753173</v>
      </c>
      <c r="G42" s="13">
        <f t="shared" si="3"/>
        <v>0</v>
      </c>
      <c r="I42" s="3">
        <f t="shared" si="11"/>
        <v>20</v>
      </c>
      <c r="J42" s="12">
        <f t="shared" si="10"/>
        <v>1</v>
      </c>
      <c r="K42" s="11">
        <f t="shared" si="5"/>
        <v>1.7646106825195991</v>
      </c>
      <c r="L42" s="11">
        <f t="shared" si="6"/>
        <v>0.11167815779424752</v>
      </c>
      <c r="M42" s="14">
        <f t="shared" si="7"/>
        <v>0.19706847024783858</v>
      </c>
      <c r="N42" s="12">
        <f t="shared" si="8"/>
        <v>0.19706847024783858</v>
      </c>
    </row>
    <row r="43" spans="2:14">
      <c r="B43" s="9">
        <f t="shared" si="9"/>
        <v>24</v>
      </c>
      <c r="C43" s="15"/>
      <c r="D43" s="11">
        <f t="shared" si="0"/>
        <v>2.5633041648917527</v>
      </c>
      <c r="E43" s="11">
        <f t="shared" si="1"/>
        <v>0.10152559799477048</v>
      </c>
      <c r="F43" s="12">
        <f t="shared" si="2"/>
        <v>0.26024098818312097</v>
      </c>
      <c r="G43" s="13">
        <f t="shared" si="3"/>
        <v>0</v>
      </c>
      <c r="I43" s="3">
        <f t="shared" si="11"/>
        <v>21</v>
      </c>
      <c r="J43" s="12">
        <f t="shared" si="10"/>
        <v>1</v>
      </c>
      <c r="K43" s="11">
        <f t="shared" si="5"/>
        <v>1.8087259495825889</v>
      </c>
      <c r="L43" s="11">
        <f t="shared" si="6"/>
        <v>0.10152559799477048</v>
      </c>
      <c r="M43" s="14">
        <f t="shared" si="7"/>
        <v>0.18363198364003142</v>
      </c>
      <c r="N43" s="12">
        <f t="shared" si="8"/>
        <v>0.18363198364003142</v>
      </c>
    </row>
    <row r="44" spans="2:14">
      <c r="B44" s="9">
        <f t="shared" si="9"/>
        <v>25</v>
      </c>
      <c r="C44" s="15"/>
      <c r="D44" s="11">
        <f t="shared" si="0"/>
        <v>2.6658363314874234</v>
      </c>
      <c r="E44" s="11">
        <f t="shared" si="1"/>
        <v>9.2295998177064048E-2</v>
      </c>
      <c r="F44" s="12">
        <f t="shared" si="2"/>
        <v>0.24604602519131433</v>
      </c>
      <c r="G44" s="13">
        <f t="shared" si="3"/>
        <v>0</v>
      </c>
      <c r="I44" s="3">
        <f t="shared" si="11"/>
        <v>22</v>
      </c>
      <c r="J44" s="12">
        <f t="shared" si="10"/>
        <v>1</v>
      </c>
      <c r="K44" s="11">
        <f t="shared" si="5"/>
        <v>1.8539440983221533</v>
      </c>
      <c r="L44" s="11">
        <f t="shared" si="6"/>
        <v>9.2295998177064048E-2</v>
      </c>
      <c r="M44" s="14">
        <f t="shared" si="7"/>
        <v>0.17111162111912012</v>
      </c>
      <c r="N44" s="12">
        <f t="shared" si="8"/>
        <v>0.17111162111912012</v>
      </c>
    </row>
    <row r="45" spans="2:14">
      <c r="B45" s="9">
        <f t="shared" si="9"/>
        <v>26</v>
      </c>
      <c r="C45" s="15"/>
      <c r="D45" s="11">
        <f t="shared" si="0"/>
        <v>2.77246978474692</v>
      </c>
      <c r="E45" s="11">
        <f t="shared" si="1"/>
        <v>8.3905452888240042E-2</v>
      </c>
      <c r="F45" s="12">
        <f t="shared" si="2"/>
        <v>0.23262533290815171</v>
      </c>
      <c r="G45" s="13">
        <f t="shared" si="3"/>
        <v>0</v>
      </c>
      <c r="I45" s="3">
        <f t="shared" si="11"/>
        <v>23</v>
      </c>
      <c r="J45" s="12">
        <f t="shared" si="10"/>
        <v>1</v>
      </c>
      <c r="K45" s="11">
        <f t="shared" si="5"/>
        <v>1.9002927007802071</v>
      </c>
      <c r="L45" s="11">
        <f t="shared" si="6"/>
        <v>8.3905452888240042E-2</v>
      </c>
      <c r="M45" s="14">
        <f t="shared" si="7"/>
        <v>0.15944491967918009</v>
      </c>
      <c r="N45" s="12">
        <f t="shared" si="8"/>
        <v>0.15944491967918009</v>
      </c>
    </row>
    <row r="46" spans="2:14">
      <c r="B46" s="9">
        <f t="shared" si="9"/>
        <v>27</v>
      </c>
      <c r="C46" s="15"/>
      <c r="D46" s="11">
        <f t="shared" si="0"/>
        <v>2.8833685761367969</v>
      </c>
      <c r="E46" s="11">
        <f t="shared" si="1"/>
        <v>7.6277684443854576E-2</v>
      </c>
      <c r="F46" s="12">
        <f t="shared" si="2"/>
        <v>0.21993667838588887</v>
      </c>
      <c r="G46" s="13">
        <f t="shared" si="3"/>
        <v>0</v>
      </c>
      <c r="I46" s="3">
        <f t="shared" si="11"/>
        <v>24</v>
      </c>
      <c r="J46" s="12">
        <f t="shared" si="10"/>
        <v>1</v>
      </c>
      <c r="K46" s="11">
        <f t="shared" si="5"/>
        <v>1.9478000182997122</v>
      </c>
      <c r="L46" s="11">
        <f t="shared" si="6"/>
        <v>7.6277684443854576E-2</v>
      </c>
      <c r="M46" s="14">
        <f t="shared" si="7"/>
        <v>0.1485736751555996</v>
      </c>
      <c r="N46" s="12">
        <f t="shared" si="8"/>
        <v>0.1485736751555996</v>
      </c>
    </row>
    <row r="47" spans="2:14">
      <c r="B47" s="9">
        <f t="shared" si="9"/>
        <v>28</v>
      </c>
      <c r="C47" s="15"/>
      <c r="D47" s="11">
        <f t="shared" si="0"/>
        <v>2.9987033191822694</v>
      </c>
      <c r="E47" s="11">
        <f t="shared" si="1"/>
        <v>6.9343349494413245E-2</v>
      </c>
      <c r="F47" s="12">
        <f t="shared" si="2"/>
        <v>0.20794013229211314</v>
      </c>
      <c r="G47" s="13">
        <f t="shared" si="3"/>
        <v>0</v>
      </c>
      <c r="I47" s="3">
        <f t="shared" si="11"/>
        <v>25</v>
      </c>
      <c r="J47" s="12">
        <f t="shared" si="10"/>
        <v>1</v>
      </c>
      <c r="K47" s="11">
        <f t="shared" si="5"/>
        <v>1.9964950187572048</v>
      </c>
      <c r="L47" s="11">
        <f t="shared" si="6"/>
        <v>6.9343349494413245E-2</v>
      </c>
      <c r="M47" s="14">
        <f t="shared" si="7"/>
        <v>0.13844365184953597</v>
      </c>
      <c r="N47" s="12">
        <f t="shared" si="8"/>
        <v>0.13844365184953597</v>
      </c>
    </row>
    <row r="48" spans="2:14">
      <c r="B48" s="9">
        <f t="shared" si="9"/>
        <v>29</v>
      </c>
      <c r="C48" s="15"/>
      <c r="D48" s="11">
        <f t="shared" si="0"/>
        <v>3.1186514519495603</v>
      </c>
      <c r="E48" s="11">
        <f t="shared" si="1"/>
        <v>6.3039408631284766E-2</v>
      </c>
      <c r="F48" s="12">
        <f t="shared" si="2"/>
        <v>0.19659794325799787</v>
      </c>
      <c r="G48" s="13">
        <f t="shared" si="3"/>
        <v>0</v>
      </c>
      <c r="I48" s="3">
        <f t="shared" si="11"/>
        <v>26</v>
      </c>
      <c r="J48" s="12">
        <f t="shared" si="10"/>
        <v>0</v>
      </c>
      <c r="K48" s="11">
        <f t="shared" si="5"/>
        <v>2.0464073942261352</v>
      </c>
      <c r="L48" s="11">
        <f t="shared" si="6"/>
        <v>6.3039408631284766E-2</v>
      </c>
      <c r="M48" s="14">
        <f t="shared" si="7"/>
        <v>0.129004311950704</v>
      </c>
      <c r="N48" s="12">
        <f t="shared" si="8"/>
        <v>0</v>
      </c>
    </row>
    <row r="49" spans="1:15">
      <c r="B49" s="9">
        <f t="shared" si="9"/>
        <v>30</v>
      </c>
      <c r="C49" s="15"/>
      <c r="D49" s="11">
        <f t="shared" si="0"/>
        <v>3.2433975100275423</v>
      </c>
      <c r="E49" s="11">
        <f t="shared" si="1"/>
        <v>5.7308553301167964E-2</v>
      </c>
      <c r="F49" s="12">
        <f t="shared" si="2"/>
        <v>0.18587441908028887</v>
      </c>
      <c r="G49" s="13">
        <f t="shared" si="3"/>
        <v>0</v>
      </c>
      <c r="I49" s="3">
        <f t="shared" si="11"/>
        <v>27</v>
      </c>
      <c r="J49" s="12">
        <f t="shared" si="10"/>
        <v>0</v>
      </c>
      <c r="K49" s="11">
        <f t="shared" si="5"/>
        <v>2.097567579081788</v>
      </c>
      <c r="L49" s="11">
        <f t="shared" si="6"/>
        <v>5.7308553301167964E-2</v>
      </c>
      <c r="M49" s="14">
        <f t="shared" si="7"/>
        <v>0.1202085634086105</v>
      </c>
      <c r="N49" s="12">
        <f t="shared" si="8"/>
        <v>0</v>
      </c>
    </row>
    <row r="50" spans="1:15">
      <c r="B50" s="9">
        <f t="shared" si="9"/>
        <v>31</v>
      </c>
      <c r="C50" s="15"/>
      <c r="D50" s="11">
        <f t="shared" si="0"/>
        <v>3.3731334104286441</v>
      </c>
      <c r="E50" s="11">
        <f t="shared" si="1"/>
        <v>5.2098684819243603E-2</v>
      </c>
      <c r="F50" s="12">
        <f t="shared" si="2"/>
        <v>0.1757358144031822</v>
      </c>
      <c r="G50" s="13">
        <f t="shared" si="3"/>
        <v>0</v>
      </c>
      <c r="I50" s="3">
        <f t="shared" si="11"/>
        <v>28</v>
      </c>
      <c r="J50" s="12">
        <f t="shared" si="10"/>
        <v>0</v>
      </c>
      <c r="K50" s="11">
        <f t="shared" si="5"/>
        <v>2.1500067685588333</v>
      </c>
      <c r="L50" s="11">
        <f t="shared" si="6"/>
        <v>5.2098684819243603E-2</v>
      </c>
      <c r="M50" s="14">
        <f t="shared" si="7"/>
        <v>0.11201252499438709</v>
      </c>
      <c r="N50" s="12">
        <f t="shared" si="8"/>
        <v>0</v>
      </c>
    </row>
    <row r="51" spans="1:15">
      <c r="B51" s="9">
        <f t="shared" si="9"/>
        <v>32</v>
      </c>
      <c r="C51" s="15"/>
      <c r="D51" s="11">
        <f t="shared" si="0"/>
        <v>3.5080587468457902</v>
      </c>
      <c r="E51" s="11">
        <f t="shared" si="1"/>
        <v>4.7362440744766907E-2</v>
      </c>
      <c r="F51" s="12">
        <f t="shared" si="2"/>
        <v>0.16615022452664499</v>
      </c>
      <c r="G51" s="13">
        <f t="shared" si="3"/>
        <v>0</v>
      </c>
      <c r="I51" s="3">
        <f t="shared" si="11"/>
        <v>29</v>
      </c>
      <c r="J51" s="12">
        <f t="shared" si="10"/>
        <v>0</v>
      </c>
      <c r="K51" s="11">
        <f t="shared" si="5"/>
        <v>2.2037569377728037</v>
      </c>
      <c r="L51" s="11">
        <f t="shared" si="6"/>
        <v>4.7362440744766907E-2</v>
      </c>
      <c r="M51" s="14">
        <f t="shared" si="7"/>
        <v>0.10437530738113339</v>
      </c>
      <c r="N51" s="12">
        <f t="shared" si="8"/>
        <v>0</v>
      </c>
    </row>
    <row r="52" spans="1:15">
      <c r="B52" s="9">
        <f t="shared" si="9"/>
        <v>33</v>
      </c>
      <c r="C52" s="15"/>
      <c r="D52" s="11">
        <f t="shared" si="0"/>
        <v>3.6483810967196217</v>
      </c>
      <c r="E52" s="11">
        <f t="shared" si="1"/>
        <v>4.3056764313424457E-2</v>
      </c>
      <c r="F52" s="12">
        <f t="shared" si="2"/>
        <v>0.15708748500700978</v>
      </c>
      <c r="G52" s="13">
        <f t="shared" si="3"/>
        <v>0</v>
      </c>
      <c r="I52" s="3">
        <f t="shared" si="11"/>
        <v>30</v>
      </c>
      <c r="J52" s="12">
        <f t="shared" si="10"/>
        <v>0</v>
      </c>
      <c r="K52" s="11">
        <f t="shared" si="5"/>
        <v>2.2588508612171236</v>
      </c>
      <c r="L52" s="11">
        <f t="shared" si="6"/>
        <v>4.3056764313424457E-2</v>
      </c>
      <c r="M52" s="14">
        <f t="shared" si="7"/>
        <v>9.7258809150601547E-2</v>
      </c>
      <c r="N52" s="12">
        <f t="shared" si="8"/>
        <v>0</v>
      </c>
    </row>
    <row r="53" spans="1:15" ht="15.75" thickBot="1"/>
    <row r="54" spans="1:15" s="1" customFormat="1" ht="16.5" thickBot="1">
      <c r="A54" s="28"/>
      <c r="C54" s="34" t="s">
        <v>2</v>
      </c>
      <c r="D54" s="29">
        <f>SUMPRODUCT(C19:C52,D19:D52)-1</f>
        <v>9.0585600000000266E-2</v>
      </c>
      <c r="F54" s="30" t="s">
        <v>1</v>
      </c>
      <c r="G54" s="31">
        <f>SUM(G19:G52)</f>
        <v>0.88469541697971443</v>
      </c>
      <c r="H54" s="1" t="s">
        <v>27</v>
      </c>
      <c r="M54" s="30" t="s">
        <v>0</v>
      </c>
      <c r="N54" s="31">
        <f>SUM(N19:N52)</f>
        <v>9.1654162534232135</v>
      </c>
      <c r="O54" s="1" t="s">
        <v>28</v>
      </c>
    </row>
    <row r="58" spans="1:15" s="5" customFormat="1" ht="18.75">
      <c r="A58" s="21"/>
      <c r="B58" s="27" t="s">
        <v>29</v>
      </c>
    </row>
    <row r="60" spans="1:15">
      <c r="B60" s="5" t="s">
        <v>30</v>
      </c>
    </row>
    <row r="61" spans="1:15">
      <c r="B61" s="3" t="s">
        <v>36</v>
      </c>
    </row>
    <row r="62" spans="1:15">
      <c r="B62" s="3" t="s">
        <v>32</v>
      </c>
    </row>
  </sheetData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Present Cost</vt:lpstr>
    </vt:vector>
  </TitlesOfParts>
  <Company>BP International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Khaitan, Vikas (NES INTERNATIONAL)</dc:creator>
  <cp:lastModifiedBy>Khaitan, Vikas (NES INTERNATIONAL)</cp:lastModifiedBy>
  <cp:lastPrinted>2016-01-26T11:31:21Z</cp:lastPrinted>
  <dcterms:created xsi:type="dcterms:W3CDTF">2016-01-12T14:55:39Z</dcterms:created>
  <dcterms:modified xsi:type="dcterms:W3CDTF">2016-01-26T13:33:13Z</dcterms:modified>
</cp:coreProperties>
</file>