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defaultThemeVersion="124226"/>
  <mc:AlternateContent xmlns:mc="http://schemas.openxmlformats.org/markup-compatibility/2006">
    <mc:Choice Requires="x15">
      <x15ac:absPath xmlns:x15ac="http://schemas.microsoft.com/office/spreadsheetml/2010/11/ac" url="C:\Users\VKhaitan\Documents\Rumaila\Personal - My blog\"/>
    </mc:Choice>
  </mc:AlternateContent>
  <bookViews>
    <workbookView xWindow="480" yWindow="200" windowWidth="27800" windowHeight="11960"/>
  </bookViews>
  <sheets>
    <sheet name="Productivity" sheetId="1" r:id="rId1"/>
  </sheets>
  <definedNames>
    <definedName name="_xlnm.Print_Area" localSheetId="0">Productivity!$C$1:$O$48</definedName>
  </definedNames>
  <calcPr calcId="171027"/>
</workbook>
</file>

<file path=xl/calcChain.xml><?xml version="1.0" encoding="utf-8"?>
<calcChain xmlns="http://schemas.openxmlformats.org/spreadsheetml/2006/main">
  <c r="I15" i="1" l="1"/>
  <c r="I16" i="1"/>
  <c r="I17" i="1"/>
  <c r="I18" i="1"/>
  <c r="I19" i="1"/>
  <c r="I20" i="1"/>
  <c r="I21" i="1"/>
  <c r="I22" i="1"/>
  <c r="I23" i="1"/>
  <c r="I24" i="1"/>
  <c r="I25" i="1"/>
  <c r="I26" i="1"/>
  <c r="I27" i="1"/>
  <c r="I28" i="1"/>
  <c r="I29" i="1"/>
  <c r="I30" i="1"/>
  <c r="I31" i="1"/>
  <c r="I32" i="1"/>
  <c r="I33" i="1"/>
  <c r="I34" i="1"/>
  <c r="I35" i="1"/>
  <c r="I36" i="1"/>
  <c r="I37" i="1"/>
  <c r="I38" i="1"/>
  <c r="I39" i="1"/>
  <c r="I40" i="1"/>
  <c r="G43" i="1"/>
  <c r="K41" i="1"/>
  <c r="L41" i="1"/>
  <c r="M41" i="1"/>
  <c r="N41" i="1"/>
  <c r="O41" i="1"/>
  <c r="I46" i="1"/>
  <c r="I41" i="1" l="1"/>
  <c r="I43" i="1" s="1"/>
  <c r="I48" i="1" s="1"/>
  <c r="L43" i="1"/>
  <c r="L48" i="1" s="1"/>
  <c r="M43" i="1"/>
  <c r="M48" i="1" s="1"/>
  <c r="G48" i="1"/>
  <c r="N43" i="1"/>
  <c r="N48" i="1" s="1"/>
  <c r="K43" i="1"/>
  <c r="K48" i="1" s="1"/>
  <c r="O43" i="1"/>
  <c r="O48" i="1" s="1"/>
</calcChain>
</file>

<file path=xl/sharedStrings.xml><?xml version="1.0" encoding="utf-8"?>
<sst xmlns="http://schemas.openxmlformats.org/spreadsheetml/2006/main" count="156" uniqueCount="106">
  <si>
    <t>Revised Productivity Factor</t>
  </si>
  <si>
    <t>Very High</t>
  </si>
  <si>
    <t>Multiple repeatable facilities</t>
  </si>
  <si>
    <t>Productivity Factor</t>
  </si>
  <si>
    <t>Factor</t>
  </si>
  <si>
    <t>None</t>
  </si>
  <si>
    <t>Any war scenario effects the productivity</t>
  </si>
  <si>
    <t>War</t>
  </si>
  <si>
    <t>No previous experience in the region by Contractor results in lower productivity</t>
  </si>
  <si>
    <t>No previous experience by Contractor</t>
  </si>
  <si>
    <t>Medium</t>
  </si>
  <si>
    <t>Reimbursable contracts have a tendency to have lower productivity due to the nature of the contract</t>
  </si>
  <si>
    <t>Reimbursable Contract</t>
  </si>
  <si>
    <t>not relevant in this case</t>
  </si>
  <si>
    <t>Late involvement of construction contractor in the project may effect productivity</t>
  </si>
  <si>
    <t>Construction Contractor</t>
  </si>
  <si>
    <t>High</t>
  </si>
  <si>
    <t>Considered to have an effect for this site</t>
  </si>
  <si>
    <t>Remote facility standby costs</t>
  </si>
  <si>
    <t>Normally excavation is assumed to be mechanical. Manual excavation effects the productivity</t>
  </si>
  <si>
    <t>Manual Excavation</t>
  </si>
  <si>
    <t>Scheduling decisions could sometimes effect productivity</t>
  </si>
  <si>
    <t>Schedule</t>
  </si>
  <si>
    <t>This could have an effect for a specific contractor, if proper planning is not in place</t>
  </si>
  <si>
    <t>cascading effect of delayed civils work could have affect in the overall productivity if the other subcontracts are mobilised (since civils is the starting point for construction)</t>
  </si>
  <si>
    <t>Cascading effect</t>
  </si>
  <si>
    <t>The quality of the engineering deliverables effects the productivity during construction</t>
  </si>
  <si>
    <t>Engineering Package Quality</t>
  </si>
  <si>
    <t>Inaccurate / or no data may result in lost productivity due to rework at site</t>
  </si>
  <si>
    <t>Site Surveys</t>
  </si>
  <si>
    <t>Site access control &amp; complexity will affect productivity.</t>
  </si>
  <si>
    <t>Site security &amp; gate controls</t>
  </si>
  <si>
    <t>Sites are considered to have average distances to material storage areas.</t>
  </si>
  <si>
    <t>Layout and access to storage areas will affect productivity.</t>
  </si>
  <si>
    <t>Material storage at site</t>
  </si>
  <si>
    <t>Low</t>
  </si>
  <si>
    <t>Sites are considered to have good on-site messing &amp; accommodation access.</t>
  </si>
  <si>
    <t>On-site traveling time &amp; complexity will affect productivity.</t>
  </si>
  <si>
    <t>Messing &amp; accommodation at site</t>
  </si>
  <si>
    <t>Uniform complexity assumed in estimate.</t>
  </si>
  <si>
    <t>Local bureaucracy effects labour productivity</t>
  </si>
  <si>
    <t>Effect of Local bureaucracy / Red Tape</t>
  </si>
  <si>
    <t>Permit system complexity and workface access control affect productivity.</t>
  </si>
  <si>
    <t>Permit control</t>
  </si>
  <si>
    <t>Permit control for live plant working affects productivity.</t>
  </si>
  <si>
    <t>Live plant working</t>
  </si>
  <si>
    <t>Congestion will affect productivity where site is compact and/or having many vertical structures.</t>
  </si>
  <si>
    <t>Site layout &amp; congestion at workface</t>
  </si>
  <si>
    <t>Sites are considered to be flat and level.</t>
  </si>
  <si>
    <t xml:space="preserve">Safety and access may be impeded by such a layout. </t>
  </si>
  <si>
    <t>Site gradients and terracing</t>
  </si>
  <si>
    <t>No probability of permafrost is considered.</t>
  </si>
  <si>
    <t>Ground insulation &amp; improvement works affect productivities.</t>
  </si>
  <si>
    <t>Permafrost presence &amp; level</t>
  </si>
  <si>
    <t xml:space="preserve">Conditions are assumed to be very poor. </t>
  </si>
  <si>
    <t>Water table level</t>
  </si>
  <si>
    <t xml:space="preserve">Conditions during winter construction are considered to be poor. </t>
  </si>
  <si>
    <t>Ground protection for machinery/plant/personnel/scaffolding affects productivity.</t>
  </si>
  <si>
    <t>Ground bearing conditions</t>
  </si>
  <si>
    <t xml:space="preserve">Climatic conditions for construction are considered at times to be poor. </t>
  </si>
  <si>
    <t>Working temperature affects safety and productivity.</t>
  </si>
  <si>
    <t>Climatic conditions at site</t>
  </si>
  <si>
    <t>Transport to/from labour camp is considered average.</t>
  </si>
  <si>
    <t>Transport infrastructure at site/region.</t>
  </si>
  <si>
    <t>Local labour is believed to be low-skilled.</t>
  </si>
  <si>
    <t xml:space="preserve">% of Local labour requiring training affects productivity. </t>
  </si>
  <si>
    <t>Skill level of local labour.</t>
  </si>
  <si>
    <t>Local labour is believed to be few</t>
  </si>
  <si>
    <t xml:space="preserve">% of Local labour within the workforce affects productivity. </t>
  </si>
  <si>
    <t>Availability of local labour</t>
  </si>
  <si>
    <t xml:space="preserve">Offsite traveling time for local labour affects productivity. </t>
  </si>
  <si>
    <t>Distance of site from population centres.</t>
  </si>
  <si>
    <t>Effect</t>
  </si>
  <si>
    <t>Item No.</t>
  </si>
  <si>
    <t>Possible additions</t>
  </si>
  <si>
    <t>to be modified for specific project</t>
  </si>
  <si>
    <t>Rev:</t>
  </si>
  <si>
    <t>Date:</t>
  </si>
  <si>
    <t>VK</t>
  </si>
  <si>
    <t>Estimator:</t>
  </si>
  <si>
    <t>This could be variable among different contractors and could be an issue. To be ascertained during bid evaluation</t>
  </si>
  <si>
    <t>Lack of solid contracting and procurement strategy could lead to last minute changes to the project execution plan affecting the overall schedule. Working around severe winters, work being started without all drawings being issued for construction could result in redesign and rework</t>
  </si>
  <si>
    <t>Standby costs effects productivity</t>
  </si>
  <si>
    <t>This could be an issue for some contractors</t>
  </si>
  <si>
    <t>The is a learning curve and possibility of sharing resources and optimising schedule if multiple facilities of similar kind are being installed</t>
  </si>
  <si>
    <t>Additions for the Current Project
(additive)</t>
  </si>
  <si>
    <t>Gulf Coast Norm
(not additive)</t>
  </si>
  <si>
    <t>Labour Productivity Factor Calculation Tool</t>
  </si>
  <si>
    <t>Sites are believed to be relatively accessible from population centres</t>
  </si>
  <si>
    <t>Project specific supporting comments
(to be modified for specific project)</t>
  </si>
  <si>
    <t>Drainage &amp; sidewall protection of excavations affect productivity.</t>
  </si>
  <si>
    <t>Onsite traveling time &amp; complexity will affect productivity.</t>
  </si>
  <si>
    <t>Access control and security is considered average</t>
  </si>
  <si>
    <t>Considered to be average for this project</t>
  </si>
  <si>
    <t>None assumed for this project</t>
  </si>
  <si>
    <t>Incl</t>
  </si>
  <si>
    <t>Does not effect new greenfield facilities. Only relevant for brownfield  works</t>
  </si>
  <si>
    <t>This is an issue in some areas of the world. BUT NONE ASSUMED FOR THIS PRODUCTIVITY CALCULATION</t>
  </si>
  <si>
    <t>EXAMPLE WORKING</t>
  </si>
  <si>
    <t>Project:</t>
  </si>
  <si>
    <t>Project Number:</t>
  </si>
  <si>
    <t>Location:</t>
  </si>
  <si>
    <t>xx</t>
  </si>
  <si>
    <t>This is very high in this particular contract as several similar facilities are being built simultaneously</t>
  </si>
  <si>
    <t>Factors affecting Labour Productivity</t>
  </si>
  <si>
    <t>Explanation of factors on Construction Labour Productivities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</si>
</sst>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0.00_ ;[Red]\-#,##0.00\ "/>
    <numFmt numFmtId="166" formatCode="_-* #,##0_-;\-* #,##0_-;_-* &quot;-&quot;??_-;_-@_-"/>
  </numFmts>
  <fonts count="2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rgb="FFFF0000"/>
      <name val="Calibri"/>
      <family val="2"/>
      <scheme val="minor"/>
    </font>
    <font>
      <sz val="8"/>
      <name val="Arial"/>
      <family val="2"/>
    </font>
    <font>
      <sz val="11"/>
      <color indexed="8"/>
      <name val="Calibri"/>
      <family val="2"/>
    </font>
    <font>
      <b/>
      <sz val="12"/>
      <color indexed="8"/>
      <name val="Calibri"/>
      <family val="2"/>
      <scheme val="minor"/>
    </font>
    <font>
      <sz val="12"/>
      <color theme="1"/>
      <name val="Calibri"/>
      <family val="2"/>
      <scheme val="minor"/>
    </font>
    <font>
      <b/>
      <sz val="12"/>
      <color theme="1"/>
      <name val="Calibri"/>
      <family val="2"/>
      <scheme val="minor"/>
    </font>
    <font>
      <sz val="11"/>
      <name val="Calibri"/>
      <family val="2"/>
      <scheme val="minor"/>
    </font>
    <font>
      <b/>
      <sz val="16"/>
      <color theme="1"/>
      <name val="Calibri"/>
      <family val="2"/>
      <scheme val="minor"/>
    </font>
    <font>
      <sz val="16"/>
      <color theme="1"/>
      <name val="Calibri"/>
      <family val="2"/>
      <scheme val="minor"/>
    </font>
    <font>
      <sz val="12"/>
      <color rgb="FFFF0000"/>
      <name val="Calibri"/>
      <family val="2"/>
      <scheme val="minor"/>
    </font>
    <font>
      <sz val="16"/>
      <color rgb="FFFF0000"/>
      <name val="Calibri"/>
      <family val="2"/>
      <scheme val="minor"/>
    </font>
    <font>
      <b/>
      <sz val="12"/>
      <color rgb="FFFF0000"/>
      <name val="Calibri"/>
      <family val="2"/>
      <scheme val="minor"/>
    </font>
    <font>
      <b/>
      <sz val="11"/>
      <color rgb="FFFF0000"/>
      <name val="Calibri"/>
      <family val="2"/>
      <scheme val="minor"/>
    </font>
    <font>
      <sz val="11"/>
      <color rgb="FF002060"/>
      <name val="Calibri"/>
      <family val="2"/>
      <scheme val="minor"/>
    </font>
    <font>
      <b/>
      <sz val="11"/>
      <name val="Calibri"/>
      <family val="2"/>
      <scheme val="minor"/>
    </font>
    <font>
      <sz val="12"/>
      <color rgb="FF00206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
      <patternFill patternType="solid">
        <fgColor rgb="FFFFC00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6">
    <xf numFmtId="0" fontId="0" fillId="0" borderId="0"/>
    <xf numFmtId="164" fontId="1" fillId="0" borderId="0" applyFont="0" applyFill="0" applyBorder="0" applyAlignment="0" applyProtection="0"/>
    <xf numFmtId="0" fontId="5" fillId="0" borderId="0"/>
    <xf numFmtId="164" fontId="6" fillId="0" borderId="0" applyFont="0" applyFill="0" applyBorder="0" applyAlignment="0" applyProtection="0"/>
    <xf numFmtId="0" fontId="1" fillId="0" borderId="0"/>
    <xf numFmtId="0" fontId="1" fillId="0" borderId="0"/>
  </cellStyleXfs>
  <cellXfs count="61">
    <xf numFmtId="0" fontId="0" fillId="0" borderId="0" xfId="0"/>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165" fontId="3" fillId="0" borderId="0" xfId="0" applyNumberFormat="1" applyFont="1" applyAlignment="1">
      <alignment horizontal="center" vertical="center" wrapText="1"/>
    </xf>
    <xf numFmtId="0" fontId="3" fillId="0" borderId="0" xfId="0" applyFont="1" applyAlignment="1">
      <alignment horizontal="right" vertical="center" wrapText="1"/>
    </xf>
    <xf numFmtId="165" fontId="0" fillId="0" borderId="1" xfId="1" applyNumberFormat="1" applyFont="1" applyBorder="1" applyAlignment="1">
      <alignment horizontal="center" vertical="center" wrapText="1"/>
    </xf>
    <xf numFmtId="165" fontId="0" fillId="0" borderId="1" xfId="1" applyNumberFormat="1" applyFont="1" applyFill="1" applyBorder="1" applyAlignment="1">
      <alignment horizontal="center" vertical="center" wrapText="1"/>
    </xf>
    <xf numFmtId="165" fontId="0" fillId="0" borderId="2" xfId="1" applyNumberFormat="1" applyFont="1" applyBorder="1" applyAlignment="1">
      <alignment horizontal="center" vertical="center" wrapText="1"/>
    </xf>
    <xf numFmtId="165" fontId="3" fillId="0" borderId="0" xfId="0" applyNumberFormat="1" applyFont="1" applyBorder="1" applyAlignment="1">
      <alignment horizontal="center" vertical="center" wrapText="1"/>
    </xf>
    <xf numFmtId="165" fontId="3" fillId="2" borderId="1" xfId="0" applyNumberFormat="1" applyFont="1" applyFill="1" applyBorder="1" applyAlignment="1">
      <alignment horizontal="center" vertical="center" wrapText="1"/>
    </xf>
    <xf numFmtId="165" fontId="3" fillId="0" borderId="2" xfId="0" applyNumberFormat="1" applyFont="1" applyBorder="1" applyAlignment="1">
      <alignment horizontal="center" vertical="center" wrapText="1"/>
    </xf>
    <xf numFmtId="164" fontId="3" fillId="2" borderId="1" xfId="0" applyNumberFormat="1" applyFont="1" applyFill="1" applyBorder="1" applyAlignment="1">
      <alignment horizontal="left" vertical="center" wrapText="1"/>
    </xf>
    <xf numFmtId="0" fontId="3" fillId="2" borderId="1" xfId="0" applyFont="1" applyFill="1" applyBorder="1" applyAlignment="1">
      <alignment horizontal="right" vertical="center" wrapText="1"/>
    </xf>
    <xf numFmtId="0" fontId="3" fillId="2" borderId="1" xfId="0" applyFont="1" applyFill="1" applyBorder="1" applyAlignment="1">
      <alignment horizontal="left" vertical="center" wrapText="1"/>
    </xf>
    <xf numFmtId="165" fontId="0" fillId="0" borderId="2" xfId="1" applyNumberFormat="1" applyFont="1" applyFill="1" applyBorder="1" applyAlignment="1">
      <alignment horizontal="center" vertical="center" wrapText="1"/>
    </xf>
    <xf numFmtId="0" fontId="3" fillId="0" borderId="0" xfId="0" applyFont="1" applyAlignment="1">
      <alignment horizontal="left" vertical="center"/>
    </xf>
    <xf numFmtId="0" fontId="3" fillId="0" borderId="0" xfId="0" applyFont="1" applyBorder="1" applyAlignment="1">
      <alignment horizontal="left" vertical="center"/>
    </xf>
    <xf numFmtId="0" fontId="2" fillId="0" borderId="0" xfId="0" applyFont="1" applyAlignment="1">
      <alignment horizontal="left" vertical="center"/>
    </xf>
    <xf numFmtId="0" fontId="4" fillId="0" borderId="0" xfId="0" applyFont="1" applyAlignment="1">
      <alignment horizontal="center" vertical="center" wrapText="1"/>
    </xf>
    <xf numFmtId="166" fontId="7" fillId="0" borderId="0" xfId="3" applyNumberFormat="1" applyFont="1" applyAlignment="1">
      <alignment horizontal="right" vertical="center"/>
    </xf>
    <xf numFmtId="166" fontId="7" fillId="0" borderId="0" xfId="3" applyNumberFormat="1" applyFont="1" applyAlignment="1">
      <alignment vertical="center"/>
    </xf>
    <xf numFmtId="0" fontId="0" fillId="0" borderId="0" xfId="0" applyFont="1" applyAlignment="1">
      <alignment horizontal="left" vertical="center" wrapText="1"/>
    </xf>
    <xf numFmtId="0" fontId="0" fillId="0" borderId="0" xfId="0" applyFont="1" applyAlignment="1">
      <alignment horizontal="center" vertical="center" wrapText="1"/>
    </xf>
    <xf numFmtId="0" fontId="0" fillId="0" borderId="0" xfId="0" applyFont="1" applyBorder="1" applyAlignment="1">
      <alignment horizontal="center" vertical="center" wrapText="1"/>
    </xf>
    <xf numFmtId="0" fontId="0" fillId="0" borderId="1" xfId="0" applyFont="1" applyFill="1" applyBorder="1" applyAlignment="1">
      <alignment horizontal="left" vertical="center" wrapText="1"/>
    </xf>
    <xf numFmtId="165" fontId="0" fillId="0" borderId="1" xfId="0" applyNumberFormat="1" applyFont="1" applyFill="1" applyBorder="1" applyAlignment="1">
      <alignment horizontal="center" vertical="center" wrapText="1"/>
    </xf>
    <xf numFmtId="0" fontId="0" fillId="0" borderId="1" xfId="0" applyFont="1" applyBorder="1" applyAlignment="1">
      <alignment horizontal="left" vertical="center" wrapText="1"/>
    </xf>
    <xf numFmtId="164" fontId="0" fillId="0" borderId="1" xfId="0" applyNumberFormat="1" applyFont="1" applyBorder="1" applyAlignment="1">
      <alignment horizontal="left" vertical="center" wrapText="1"/>
    </xf>
    <xf numFmtId="165" fontId="0" fillId="0" borderId="1" xfId="0" applyNumberFormat="1" applyFont="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0" xfId="0" applyFont="1" applyAlignment="1">
      <alignment horizontal="center" vertical="center" wrapText="1"/>
    </xf>
    <xf numFmtId="0" fontId="10" fillId="0" borderId="1" xfId="0" applyFont="1" applyFill="1" applyBorder="1" applyAlignment="1">
      <alignment horizontal="left" vertical="center" wrapText="1"/>
    </xf>
    <xf numFmtId="0" fontId="11" fillId="0" borderId="0" xfId="0" applyFont="1" applyAlignment="1">
      <alignment horizontal="left" vertical="center"/>
    </xf>
    <xf numFmtId="0" fontId="12" fillId="0" borderId="0" xfId="0" applyFont="1" applyAlignment="1">
      <alignment horizontal="left" vertical="center" wrapText="1"/>
    </xf>
    <xf numFmtId="0" fontId="12" fillId="0" borderId="0" xfId="0" applyFont="1" applyAlignment="1">
      <alignment horizontal="center" vertical="center" wrapText="1"/>
    </xf>
    <xf numFmtId="0" fontId="12" fillId="0" borderId="0" xfId="0" applyFont="1" applyBorder="1" applyAlignment="1">
      <alignment horizontal="center" vertical="center" wrapText="1"/>
    </xf>
    <xf numFmtId="0" fontId="13" fillId="0" borderId="0" xfId="0" applyFont="1" applyAlignment="1">
      <alignment horizontal="left" vertical="center" wrapText="1"/>
    </xf>
    <xf numFmtId="0" fontId="14" fillId="0" borderId="0" xfId="0" applyFont="1" applyAlignment="1">
      <alignment horizontal="left" vertical="center" wrapText="1"/>
    </xf>
    <xf numFmtId="0" fontId="2" fillId="0" borderId="0" xfId="0" applyFont="1" applyAlignment="1">
      <alignment horizontal="left" vertical="center" wrapText="1"/>
    </xf>
    <xf numFmtId="0" fontId="15" fillId="0" borderId="0" xfId="0" applyFont="1" applyAlignment="1">
      <alignment horizontal="right" vertical="center" wrapText="1"/>
    </xf>
    <xf numFmtId="0" fontId="2" fillId="0" borderId="0" xfId="0" applyFont="1" applyAlignment="1">
      <alignment horizontal="right" vertical="center" wrapText="1"/>
    </xf>
    <xf numFmtId="0" fontId="16" fillId="0" borderId="0" xfId="0" applyFont="1" applyAlignment="1">
      <alignment horizontal="right" vertical="center" wrapText="1"/>
    </xf>
    <xf numFmtId="0" fontId="15" fillId="3" borderId="1" xfId="0" applyFont="1" applyFill="1" applyBorder="1" applyAlignment="1">
      <alignment horizontal="center" vertical="center" wrapText="1"/>
    </xf>
    <xf numFmtId="164" fontId="17" fillId="0" borderId="1" xfId="1"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1" xfId="0" applyNumberFormat="1" applyFont="1" applyBorder="1" applyAlignment="1">
      <alignment horizontal="left" vertical="center" wrapText="1"/>
    </xf>
    <xf numFmtId="0" fontId="17" fillId="0" borderId="1" xfId="0" applyFont="1" applyBorder="1" applyAlignment="1">
      <alignment horizontal="left" vertical="center" wrapText="1"/>
    </xf>
    <xf numFmtId="165" fontId="17" fillId="0" borderId="1" xfId="1" applyNumberFormat="1" applyFont="1" applyFill="1" applyBorder="1" applyAlignment="1">
      <alignment horizontal="center" vertical="center" wrapText="1"/>
    </xf>
    <xf numFmtId="165" fontId="17" fillId="4" borderId="1" xfId="1" applyNumberFormat="1" applyFont="1" applyFill="1" applyBorder="1" applyAlignment="1">
      <alignment horizontal="center" vertical="center" wrapText="1"/>
    </xf>
    <xf numFmtId="0" fontId="0" fillId="4" borderId="1" xfId="0" applyFont="1" applyFill="1" applyBorder="1" applyAlignment="1">
      <alignment horizontal="left" vertical="center" wrapText="1"/>
    </xf>
    <xf numFmtId="0" fontId="18" fillId="0" borderId="0" xfId="0" applyFont="1" applyBorder="1" applyAlignment="1">
      <alignment horizontal="right" vertical="center"/>
    </xf>
    <xf numFmtId="0" fontId="19" fillId="0" borderId="0" xfId="2" applyFont="1" applyAlignment="1">
      <alignment vertical="center"/>
    </xf>
    <xf numFmtId="15" fontId="19" fillId="0" borderId="0" xfId="2" applyNumberFormat="1" applyFont="1" applyAlignment="1">
      <alignment horizontal="left" vertical="center"/>
    </xf>
    <xf numFmtId="0" fontId="19" fillId="0" borderId="0" xfId="2" applyFont="1" applyAlignment="1">
      <alignment horizontal="left" vertical="center"/>
    </xf>
    <xf numFmtId="0" fontId="17" fillId="0" borderId="0" xfId="0" applyFont="1" applyBorder="1" applyAlignment="1">
      <alignment vertical="center"/>
    </xf>
    <xf numFmtId="0" fontId="15" fillId="5" borderId="1" xfId="0" applyFont="1" applyFill="1" applyBorder="1" applyAlignment="1">
      <alignment horizontal="center" vertical="center" wrapText="1"/>
    </xf>
  </cellXfs>
  <cellStyles count="6">
    <cellStyle name="Comma" xfId="1" builtinId="3"/>
    <cellStyle name="Comma 3" xfId="3"/>
    <cellStyle name="Normal" xfId="0" builtinId="0"/>
    <cellStyle name="Normal 2" xfId="2"/>
    <cellStyle name="Normal 3 8" xfId="5"/>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4032252</xdr:colOff>
      <xdr:row>3</xdr:row>
      <xdr:rowOff>52915</xdr:rowOff>
    </xdr:from>
    <xdr:to>
      <xdr:col>14</xdr:col>
      <xdr:colOff>10583</xdr:colOff>
      <xdr:row>11</xdr:row>
      <xdr:rowOff>158750</xdr:rowOff>
    </xdr:to>
    <xdr:sp macro="" textlink="">
      <xdr:nvSpPr>
        <xdr:cNvPr id="2" name="TextBox 1"/>
        <xdr:cNvSpPr txBox="1"/>
      </xdr:nvSpPr>
      <xdr:spPr>
        <a:xfrm>
          <a:off x="12202585" y="656165"/>
          <a:ext cx="5482165" cy="1587502"/>
        </a:xfrm>
        <a:prstGeom prst="rect">
          <a:avLst/>
        </a:prstGeom>
        <a:solidFill>
          <a:schemeClr val="accent3">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b="1" u="sng">
              <a:solidFill>
                <a:srgbClr val="FF0000"/>
              </a:solidFill>
            </a:rPr>
            <a:t>IMPORTANT NOTE</a:t>
          </a:r>
        </a:p>
        <a:p>
          <a:pPr algn="ctr"/>
          <a:r>
            <a:rPr lang="en-GB" sz="1200">
              <a:solidFill>
                <a:srgbClr val="FF0000"/>
              </a:solidFill>
            </a:rPr>
            <a:t>This is a personally developed tool to help justify the productivity factor being used in any estimate. The factors, explanations and comments are</a:t>
          </a:r>
          <a:r>
            <a:rPr lang="en-GB" sz="1200" baseline="0">
              <a:solidFill>
                <a:srgbClr val="FF0000"/>
              </a:solidFill>
            </a:rPr>
            <a:t> collected over the years based on innumerable discussions during estimate reviews with different stakeholders. This should only be used as a guide and is not considered perfect or exhaustive.</a:t>
          </a:r>
        </a:p>
        <a:p>
          <a:pPr algn="ctr"/>
          <a:endParaRPr lang="en-GB" sz="1200" baseline="0">
            <a:solidFill>
              <a:srgbClr val="FF0000"/>
            </a:solidFill>
          </a:endParaRPr>
        </a:p>
        <a:p>
          <a:pPr algn="ctr"/>
          <a:r>
            <a:rPr lang="en-GB" sz="1200" baseline="0">
              <a:solidFill>
                <a:srgbClr val="FF0000"/>
              </a:solidFill>
            </a:rPr>
            <a:t>The presentation and relative effects / additional factors are my own and do not have any industry standard / basis.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8"/>
  <sheetViews>
    <sheetView tabSelected="1" topLeftCell="C1" zoomScale="60" zoomScaleNormal="60" zoomScaleSheetLayoutView="80" workbookViewId="0">
      <pane xSplit="3" ySplit="14" topLeftCell="F15" activePane="bottomRight" state="frozen"/>
      <selection activeCell="C1" sqref="C1"/>
      <selection pane="topRight" activeCell="F1" sqref="F1"/>
      <selection pane="bottomLeft" activeCell="C15" sqref="C15"/>
      <selection pane="bottomRight" activeCell="H14" sqref="H14"/>
    </sheetView>
  </sheetViews>
  <sheetFormatPr defaultColWidth="9.1796875" defaultRowHeight="14.5" x14ac:dyDescent="0.35"/>
  <cols>
    <col min="1" max="1" width="9.1796875" style="22"/>
    <col min="2" max="2" width="9.1796875" style="43"/>
    <col min="3" max="3" width="9.1796875" style="22"/>
    <col min="4" max="4" width="43.7265625" style="22" customWidth="1"/>
    <col min="5" max="5" width="51.26953125" style="22" customWidth="1"/>
    <col min="6" max="6" width="67.54296875" style="22" customWidth="1"/>
    <col min="7" max="7" width="11.81640625" style="23" customWidth="1"/>
    <col min="8" max="8" width="9.1796875" style="23"/>
    <col min="9" max="9" width="15" style="23" customWidth="1"/>
    <col min="10" max="11" width="9.1796875" style="24"/>
    <col min="12" max="15" width="9.1796875" style="23"/>
    <col min="16" max="16384" width="9.1796875" style="22"/>
  </cols>
  <sheetData>
    <row r="1" spans="2:15" s="30" customFormat="1" ht="15.5" x14ac:dyDescent="0.35">
      <c r="B1" s="41"/>
      <c r="D1" s="55" t="s">
        <v>99</v>
      </c>
      <c r="E1" s="59" t="s">
        <v>102</v>
      </c>
      <c r="G1" s="31"/>
      <c r="H1" s="21" t="s">
        <v>79</v>
      </c>
      <c r="I1" s="56" t="s">
        <v>78</v>
      </c>
      <c r="J1" s="32"/>
      <c r="K1" s="32"/>
      <c r="L1" s="31"/>
      <c r="M1" s="31"/>
      <c r="N1" s="31"/>
      <c r="O1" s="31"/>
    </row>
    <row r="2" spans="2:15" s="30" customFormat="1" ht="15.5" x14ac:dyDescent="0.35">
      <c r="B2" s="41"/>
      <c r="D2" s="55" t="s">
        <v>100</v>
      </c>
      <c r="E2" s="59" t="s">
        <v>102</v>
      </c>
      <c r="G2" s="31"/>
      <c r="H2" s="20" t="s">
        <v>77</v>
      </c>
      <c r="I2" s="57">
        <v>42547</v>
      </c>
      <c r="J2" s="32"/>
      <c r="K2" s="32"/>
      <c r="L2" s="31"/>
      <c r="O2" s="31"/>
    </row>
    <row r="3" spans="2:15" s="30" customFormat="1" ht="15.5" x14ac:dyDescent="0.35">
      <c r="B3" s="41"/>
      <c r="D3" s="55" t="s">
        <v>101</v>
      </c>
      <c r="E3" s="59" t="s">
        <v>102</v>
      </c>
      <c r="G3" s="31"/>
      <c r="H3" s="20" t="s">
        <v>76</v>
      </c>
      <c r="I3" s="58">
        <v>0</v>
      </c>
      <c r="J3" s="32"/>
      <c r="K3" s="32"/>
      <c r="L3" s="31"/>
      <c r="O3" s="31"/>
    </row>
    <row r="6" spans="2:15" s="38" customFormat="1" ht="21" x14ac:dyDescent="0.35">
      <c r="B6" s="42"/>
      <c r="C6" s="37" t="s">
        <v>87</v>
      </c>
      <c r="G6" s="39"/>
      <c r="H6" s="39"/>
      <c r="I6" s="39"/>
      <c r="J6" s="40"/>
      <c r="K6" s="40"/>
      <c r="L6" s="39"/>
      <c r="M6" s="39"/>
      <c r="N6" s="39"/>
      <c r="O6" s="39"/>
    </row>
    <row r="7" spans="2:15" x14ac:dyDescent="0.35">
      <c r="C7" s="18" t="s">
        <v>75</v>
      </c>
    </row>
    <row r="9" spans="2:15" ht="21" x14ac:dyDescent="0.35">
      <c r="E9" s="19" t="s">
        <v>98</v>
      </c>
    </row>
    <row r="13" spans="2:15" x14ac:dyDescent="0.35">
      <c r="G13" s="22"/>
      <c r="H13" s="22"/>
      <c r="I13" s="16"/>
      <c r="J13" s="17"/>
      <c r="K13" s="16" t="s">
        <v>74</v>
      </c>
    </row>
    <row r="14" spans="2:15" s="35" customFormat="1" ht="62" x14ac:dyDescent="0.35">
      <c r="B14" s="44">
        <v>1</v>
      </c>
      <c r="C14" s="33" t="s">
        <v>73</v>
      </c>
      <c r="D14" s="33" t="s">
        <v>104</v>
      </c>
      <c r="E14" s="33" t="s">
        <v>105</v>
      </c>
      <c r="F14" s="47" t="s">
        <v>89</v>
      </c>
      <c r="G14" s="33" t="s">
        <v>86</v>
      </c>
      <c r="H14" s="47" t="s">
        <v>72</v>
      </c>
      <c r="I14" s="60" t="s">
        <v>85</v>
      </c>
      <c r="J14" s="34"/>
      <c r="K14" s="33" t="s">
        <v>5</v>
      </c>
      <c r="L14" s="33" t="s">
        <v>35</v>
      </c>
      <c r="M14" s="33" t="s">
        <v>10</v>
      </c>
      <c r="N14" s="33" t="s">
        <v>16</v>
      </c>
      <c r="O14" s="33" t="s">
        <v>1</v>
      </c>
    </row>
    <row r="15" spans="2:15" x14ac:dyDescent="0.35">
      <c r="B15" s="45">
        <v>2</v>
      </c>
      <c r="C15" s="25">
        <v>1</v>
      </c>
      <c r="D15" s="25" t="s">
        <v>71</v>
      </c>
      <c r="E15" s="25" t="s">
        <v>70</v>
      </c>
      <c r="F15" s="48" t="s">
        <v>88</v>
      </c>
      <c r="G15" s="7" t="s">
        <v>95</v>
      </c>
      <c r="H15" s="7" t="s">
        <v>35</v>
      </c>
      <c r="I15" s="52">
        <f t="shared" ref="I15:I40" si="0">HLOOKUP(H15,$K$14:$O$46,B15,FALSE)</f>
        <v>0.1</v>
      </c>
      <c r="J15" s="15"/>
      <c r="K15" s="7">
        <v>0</v>
      </c>
      <c r="L15" s="7">
        <v>0.1</v>
      </c>
      <c r="M15" s="7">
        <v>0.2</v>
      </c>
      <c r="N15" s="7">
        <v>0.3</v>
      </c>
      <c r="O15" s="7">
        <v>0.4</v>
      </c>
    </row>
    <row r="16" spans="2:15" x14ac:dyDescent="0.35">
      <c r="B16" s="46">
        <v>3</v>
      </c>
      <c r="C16" s="25">
        <v>2</v>
      </c>
      <c r="D16" s="25" t="s">
        <v>69</v>
      </c>
      <c r="E16" s="25" t="s">
        <v>68</v>
      </c>
      <c r="F16" s="48" t="s">
        <v>67</v>
      </c>
      <c r="G16" s="7" t="s">
        <v>95</v>
      </c>
      <c r="H16" s="7" t="s">
        <v>16</v>
      </c>
      <c r="I16" s="52">
        <f t="shared" si="0"/>
        <v>0.3</v>
      </c>
      <c r="J16" s="15"/>
      <c r="K16" s="7">
        <v>0</v>
      </c>
      <c r="L16" s="7">
        <v>0.1</v>
      </c>
      <c r="M16" s="7">
        <v>0.2</v>
      </c>
      <c r="N16" s="7">
        <v>0.3</v>
      </c>
      <c r="O16" s="7">
        <v>0.4</v>
      </c>
    </row>
    <row r="17" spans="2:15" x14ac:dyDescent="0.35">
      <c r="B17" s="45">
        <v>4</v>
      </c>
      <c r="C17" s="25">
        <v>3</v>
      </c>
      <c r="D17" s="25" t="s">
        <v>66</v>
      </c>
      <c r="E17" s="25" t="s">
        <v>65</v>
      </c>
      <c r="F17" s="48" t="s">
        <v>64</v>
      </c>
      <c r="G17" s="7" t="s">
        <v>95</v>
      </c>
      <c r="H17" s="7" t="s">
        <v>16</v>
      </c>
      <c r="I17" s="52">
        <f t="shared" si="0"/>
        <v>0.3</v>
      </c>
      <c r="J17" s="15"/>
      <c r="K17" s="7">
        <v>0</v>
      </c>
      <c r="L17" s="7">
        <v>0.1</v>
      </c>
      <c r="M17" s="7">
        <v>0.2</v>
      </c>
      <c r="N17" s="7">
        <v>0.3</v>
      </c>
      <c r="O17" s="7">
        <v>0.4</v>
      </c>
    </row>
    <row r="18" spans="2:15" x14ac:dyDescent="0.35">
      <c r="B18" s="46">
        <v>5</v>
      </c>
      <c r="C18" s="25">
        <v>4</v>
      </c>
      <c r="D18" s="25" t="s">
        <v>63</v>
      </c>
      <c r="E18" s="25" t="s">
        <v>91</v>
      </c>
      <c r="F18" s="48" t="s">
        <v>62</v>
      </c>
      <c r="G18" s="7" t="s">
        <v>95</v>
      </c>
      <c r="H18" s="7" t="s">
        <v>35</v>
      </c>
      <c r="I18" s="52">
        <f t="shared" si="0"/>
        <v>0.1</v>
      </c>
      <c r="J18" s="15"/>
      <c r="K18" s="7">
        <v>0</v>
      </c>
      <c r="L18" s="7">
        <v>0.1</v>
      </c>
      <c r="M18" s="7">
        <v>0.2</v>
      </c>
      <c r="N18" s="7">
        <v>0.3</v>
      </c>
      <c r="O18" s="7">
        <v>0.4</v>
      </c>
    </row>
    <row r="19" spans="2:15" x14ac:dyDescent="0.35">
      <c r="B19" s="45">
        <v>6</v>
      </c>
      <c r="C19" s="25">
        <v>5</v>
      </c>
      <c r="D19" s="25" t="s">
        <v>61</v>
      </c>
      <c r="E19" s="25" t="s">
        <v>60</v>
      </c>
      <c r="F19" s="48" t="s">
        <v>59</v>
      </c>
      <c r="G19" s="7" t="s">
        <v>95</v>
      </c>
      <c r="H19" s="7" t="s">
        <v>16</v>
      </c>
      <c r="I19" s="52">
        <f t="shared" si="0"/>
        <v>0.3</v>
      </c>
      <c r="J19" s="15"/>
      <c r="K19" s="7">
        <v>0</v>
      </c>
      <c r="L19" s="7">
        <v>0.1</v>
      </c>
      <c r="M19" s="7">
        <v>0.2</v>
      </c>
      <c r="N19" s="7">
        <v>0.3</v>
      </c>
      <c r="O19" s="7">
        <v>0.4</v>
      </c>
    </row>
    <row r="20" spans="2:15" ht="43.5" x14ac:dyDescent="0.35">
      <c r="B20" s="46">
        <v>7</v>
      </c>
      <c r="C20" s="25">
        <v>6</v>
      </c>
      <c r="D20" s="25" t="s">
        <v>58</v>
      </c>
      <c r="E20" s="25" t="s">
        <v>57</v>
      </c>
      <c r="F20" s="48" t="s">
        <v>56</v>
      </c>
      <c r="G20" s="7" t="s">
        <v>95</v>
      </c>
      <c r="H20" s="7" t="s">
        <v>16</v>
      </c>
      <c r="I20" s="52">
        <f t="shared" si="0"/>
        <v>0.3</v>
      </c>
      <c r="J20" s="15"/>
      <c r="K20" s="7">
        <v>0</v>
      </c>
      <c r="L20" s="7">
        <v>0.1</v>
      </c>
      <c r="M20" s="7">
        <v>0.2</v>
      </c>
      <c r="N20" s="7">
        <v>0.3</v>
      </c>
      <c r="O20" s="7">
        <v>0.4</v>
      </c>
    </row>
    <row r="21" spans="2:15" ht="29" x14ac:dyDescent="0.35">
      <c r="B21" s="45">
        <v>8</v>
      </c>
      <c r="C21" s="25">
        <v>7</v>
      </c>
      <c r="D21" s="25" t="s">
        <v>55</v>
      </c>
      <c r="E21" s="25" t="s">
        <v>90</v>
      </c>
      <c r="F21" s="48" t="s">
        <v>54</v>
      </c>
      <c r="G21" s="7" t="s">
        <v>95</v>
      </c>
      <c r="H21" s="7" t="s">
        <v>1</v>
      </c>
      <c r="I21" s="52">
        <f t="shared" si="0"/>
        <v>0.4</v>
      </c>
      <c r="J21" s="15"/>
      <c r="K21" s="7">
        <v>0</v>
      </c>
      <c r="L21" s="7">
        <v>0.1</v>
      </c>
      <c r="M21" s="7">
        <v>0.2</v>
      </c>
      <c r="N21" s="7">
        <v>0.3</v>
      </c>
      <c r="O21" s="7">
        <v>0.4</v>
      </c>
    </row>
    <row r="22" spans="2:15" ht="29" x14ac:dyDescent="0.35">
      <c r="B22" s="46">
        <v>9</v>
      </c>
      <c r="C22" s="25">
        <v>8</v>
      </c>
      <c r="D22" s="25" t="s">
        <v>53</v>
      </c>
      <c r="E22" s="25" t="s">
        <v>52</v>
      </c>
      <c r="F22" s="48" t="s">
        <v>51</v>
      </c>
      <c r="G22" s="7" t="s">
        <v>95</v>
      </c>
      <c r="H22" s="7" t="s">
        <v>5</v>
      </c>
      <c r="I22" s="52">
        <f t="shared" si="0"/>
        <v>0</v>
      </c>
      <c r="J22" s="15"/>
      <c r="K22" s="7">
        <v>0</v>
      </c>
      <c r="L22" s="7">
        <v>0.1</v>
      </c>
      <c r="M22" s="7">
        <v>0.2</v>
      </c>
      <c r="N22" s="7">
        <v>0.3</v>
      </c>
      <c r="O22" s="7">
        <v>0.4</v>
      </c>
    </row>
    <row r="23" spans="2:15" x14ac:dyDescent="0.35">
      <c r="B23" s="45">
        <v>10</v>
      </c>
      <c r="C23" s="25">
        <v>9</v>
      </c>
      <c r="D23" s="25" t="s">
        <v>50</v>
      </c>
      <c r="E23" s="25" t="s">
        <v>49</v>
      </c>
      <c r="F23" s="48" t="s">
        <v>48</v>
      </c>
      <c r="G23" s="7" t="s">
        <v>95</v>
      </c>
      <c r="H23" s="7" t="s">
        <v>5</v>
      </c>
      <c r="I23" s="52">
        <f t="shared" si="0"/>
        <v>0</v>
      </c>
      <c r="J23" s="15"/>
      <c r="K23" s="7">
        <v>0</v>
      </c>
      <c r="L23" s="7">
        <v>0.1</v>
      </c>
      <c r="M23" s="7">
        <v>0.2</v>
      </c>
      <c r="N23" s="7">
        <v>0.3</v>
      </c>
      <c r="O23" s="7">
        <v>0.4</v>
      </c>
    </row>
    <row r="24" spans="2:15" ht="29" x14ac:dyDescent="0.35">
      <c r="B24" s="46">
        <v>11</v>
      </c>
      <c r="C24" s="25">
        <v>10</v>
      </c>
      <c r="D24" s="54" t="s">
        <v>47</v>
      </c>
      <c r="E24" s="25" t="s">
        <v>46</v>
      </c>
      <c r="F24" s="49" t="s">
        <v>96</v>
      </c>
      <c r="G24" s="7"/>
      <c r="H24" s="7" t="s">
        <v>5</v>
      </c>
      <c r="I24" s="53">
        <f t="shared" si="0"/>
        <v>0</v>
      </c>
      <c r="J24" s="15"/>
      <c r="K24" s="7">
        <v>0</v>
      </c>
      <c r="L24" s="7">
        <v>0.1</v>
      </c>
      <c r="M24" s="7">
        <v>0.2</v>
      </c>
      <c r="N24" s="7">
        <v>0.3</v>
      </c>
      <c r="O24" s="7">
        <v>0.4</v>
      </c>
    </row>
    <row r="25" spans="2:15" x14ac:dyDescent="0.35">
      <c r="B25" s="45">
        <v>12</v>
      </c>
      <c r="C25" s="25">
        <v>11</v>
      </c>
      <c r="D25" s="54" t="s">
        <v>45</v>
      </c>
      <c r="E25" s="25" t="s">
        <v>44</v>
      </c>
      <c r="F25" s="49" t="s">
        <v>96</v>
      </c>
      <c r="G25" s="7"/>
      <c r="H25" s="7" t="s">
        <v>5</v>
      </c>
      <c r="I25" s="53">
        <f t="shared" si="0"/>
        <v>0</v>
      </c>
      <c r="J25" s="15"/>
      <c r="K25" s="7">
        <v>0</v>
      </c>
      <c r="L25" s="7">
        <v>0.1</v>
      </c>
      <c r="M25" s="7">
        <v>0.2</v>
      </c>
      <c r="N25" s="7">
        <v>0.3</v>
      </c>
      <c r="O25" s="7">
        <v>0.4</v>
      </c>
    </row>
    <row r="26" spans="2:15" ht="29" x14ac:dyDescent="0.35">
      <c r="B26" s="46">
        <v>13</v>
      </c>
      <c r="C26" s="25">
        <v>12</v>
      </c>
      <c r="D26" s="25" t="s">
        <v>43</v>
      </c>
      <c r="E26" s="25" t="s">
        <v>42</v>
      </c>
      <c r="F26" s="48" t="s">
        <v>39</v>
      </c>
      <c r="G26" s="7" t="s">
        <v>95</v>
      </c>
      <c r="H26" s="7" t="s">
        <v>35</v>
      </c>
      <c r="I26" s="52">
        <f t="shared" si="0"/>
        <v>0.1</v>
      </c>
      <c r="J26" s="15"/>
      <c r="K26" s="7">
        <v>0</v>
      </c>
      <c r="L26" s="7">
        <v>0.1</v>
      </c>
      <c r="M26" s="7">
        <v>0.2</v>
      </c>
      <c r="N26" s="7">
        <v>0.3</v>
      </c>
      <c r="O26" s="7">
        <v>0.4</v>
      </c>
    </row>
    <row r="27" spans="2:15" ht="21" customHeight="1" x14ac:dyDescent="0.35">
      <c r="B27" s="45">
        <v>14</v>
      </c>
      <c r="C27" s="25">
        <v>13</v>
      </c>
      <c r="D27" s="25" t="s">
        <v>41</v>
      </c>
      <c r="E27" s="25" t="s">
        <v>40</v>
      </c>
      <c r="F27" s="48" t="s">
        <v>39</v>
      </c>
      <c r="G27" s="7" t="s">
        <v>95</v>
      </c>
      <c r="H27" s="26" t="s">
        <v>35</v>
      </c>
      <c r="I27" s="52">
        <f t="shared" si="0"/>
        <v>0.1</v>
      </c>
      <c r="J27" s="15"/>
      <c r="K27" s="7">
        <v>0</v>
      </c>
      <c r="L27" s="7">
        <v>0.1</v>
      </c>
      <c r="M27" s="7">
        <v>0.2</v>
      </c>
      <c r="N27" s="7">
        <v>0.3</v>
      </c>
      <c r="O27" s="7">
        <v>0.4</v>
      </c>
    </row>
    <row r="28" spans="2:15" x14ac:dyDescent="0.35">
      <c r="B28" s="46">
        <v>15</v>
      </c>
      <c r="C28" s="25">
        <v>14</v>
      </c>
      <c r="D28" s="25" t="s">
        <v>38</v>
      </c>
      <c r="E28" s="25" t="s">
        <v>37</v>
      </c>
      <c r="F28" s="48" t="s">
        <v>36</v>
      </c>
      <c r="G28" s="7" t="s">
        <v>95</v>
      </c>
      <c r="H28" s="7" t="s">
        <v>35</v>
      </c>
      <c r="I28" s="52">
        <f t="shared" si="0"/>
        <v>0.1</v>
      </c>
      <c r="J28" s="15"/>
      <c r="K28" s="7">
        <v>0</v>
      </c>
      <c r="L28" s="7">
        <v>0.1</v>
      </c>
      <c r="M28" s="7">
        <v>0.2</v>
      </c>
      <c r="N28" s="7">
        <v>0.3</v>
      </c>
      <c r="O28" s="7">
        <v>0.4</v>
      </c>
    </row>
    <row r="29" spans="2:15" x14ac:dyDescent="0.35">
      <c r="B29" s="45">
        <v>16</v>
      </c>
      <c r="C29" s="25">
        <v>15</v>
      </c>
      <c r="D29" s="25" t="s">
        <v>34</v>
      </c>
      <c r="E29" s="25" t="s">
        <v>33</v>
      </c>
      <c r="F29" s="48" t="s">
        <v>32</v>
      </c>
      <c r="G29" s="7" t="s">
        <v>95</v>
      </c>
      <c r="H29" s="7" t="s">
        <v>10</v>
      </c>
      <c r="I29" s="52">
        <f t="shared" si="0"/>
        <v>0.2</v>
      </c>
      <c r="J29" s="15"/>
      <c r="K29" s="7">
        <v>0</v>
      </c>
      <c r="L29" s="7">
        <v>0.1</v>
      </c>
      <c r="M29" s="7">
        <v>0.2</v>
      </c>
      <c r="N29" s="7">
        <v>0.3</v>
      </c>
      <c r="O29" s="7">
        <v>0.4</v>
      </c>
    </row>
    <row r="30" spans="2:15" x14ac:dyDescent="0.35">
      <c r="B30" s="46">
        <v>17</v>
      </c>
      <c r="C30" s="25">
        <v>16</v>
      </c>
      <c r="D30" s="25" t="s">
        <v>31</v>
      </c>
      <c r="E30" s="25" t="s">
        <v>30</v>
      </c>
      <c r="F30" s="48" t="s">
        <v>92</v>
      </c>
      <c r="G30" s="7" t="s">
        <v>95</v>
      </c>
      <c r="H30" s="7" t="s">
        <v>35</v>
      </c>
      <c r="I30" s="52">
        <f t="shared" si="0"/>
        <v>0.1</v>
      </c>
      <c r="J30" s="15"/>
      <c r="K30" s="7">
        <v>0</v>
      </c>
      <c r="L30" s="7">
        <v>0.1</v>
      </c>
      <c r="M30" s="7">
        <v>0.2</v>
      </c>
      <c r="N30" s="7">
        <v>0.3</v>
      </c>
      <c r="O30" s="7">
        <v>0.4</v>
      </c>
    </row>
    <row r="31" spans="2:15" ht="29" x14ac:dyDescent="0.35">
      <c r="B31" s="45">
        <v>18</v>
      </c>
      <c r="C31" s="25">
        <v>17</v>
      </c>
      <c r="D31" s="25" t="s">
        <v>29</v>
      </c>
      <c r="E31" s="25" t="s">
        <v>28</v>
      </c>
      <c r="F31" s="50" t="s">
        <v>93</v>
      </c>
      <c r="G31" s="7" t="s">
        <v>95</v>
      </c>
      <c r="H31" s="7" t="s">
        <v>35</v>
      </c>
      <c r="I31" s="52">
        <f t="shared" si="0"/>
        <v>0.1</v>
      </c>
      <c r="J31" s="15"/>
      <c r="K31" s="7">
        <v>0</v>
      </c>
      <c r="L31" s="7">
        <v>0.1</v>
      </c>
      <c r="M31" s="7">
        <v>0.2</v>
      </c>
      <c r="N31" s="7">
        <v>0.3</v>
      </c>
      <c r="O31" s="7">
        <v>0.4</v>
      </c>
    </row>
    <row r="32" spans="2:15" ht="29" x14ac:dyDescent="0.35">
      <c r="B32" s="46">
        <v>19</v>
      </c>
      <c r="C32" s="25">
        <v>18</v>
      </c>
      <c r="D32" s="36" t="s">
        <v>27</v>
      </c>
      <c r="E32" s="36" t="s">
        <v>26</v>
      </c>
      <c r="F32" s="51" t="s">
        <v>80</v>
      </c>
      <c r="G32" s="7" t="s">
        <v>95</v>
      </c>
      <c r="H32" s="7" t="s">
        <v>5</v>
      </c>
      <c r="I32" s="52">
        <f t="shared" si="0"/>
        <v>0</v>
      </c>
      <c r="J32" s="15"/>
      <c r="K32" s="7">
        <v>0</v>
      </c>
      <c r="L32" s="7">
        <v>0.1</v>
      </c>
      <c r="M32" s="7">
        <v>0.15</v>
      </c>
      <c r="N32" s="7">
        <v>0.2</v>
      </c>
      <c r="O32" s="7">
        <v>0.25</v>
      </c>
    </row>
    <row r="33" spans="2:15" ht="43.5" x14ac:dyDescent="0.35">
      <c r="B33" s="45">
        <v>20</v>
      </c>
      <c r="C33" s="25">
        <v>19</v>
      </c>
      <c r="D33" s="25" t="s">
        <v>25</v>
      </c>
      <c r="E33" s="25" t="s">
        <v>24</v>
      </c>
      <c r="F33" s="51" t="s">
        <v>23</v>
      </c>
      <c r="G33" s="7" t="s">
        <v>95</v>
      </c>
      <c r="H33" s="7" t="s">
        <v>5</v>
      </c>
      <c r="I33" s="52">
        <f t="shared" si="0"/>
        <v>0</v>
      </c>
      <c r="J33" s="15"/>
      <c r="K33" s="7">
        <v>0</v>
      </c>
      <c r="L33" s="7">
        <v>0.1</v>
      </c>
      <c r="M33" s="7">
        <v>0.15</v>
      </c>
      <c r="N33" s="7">
        <v>0.2</v>
      </c>
      <c r="O33" s="7">
        <v>0.25</v>
      </c>
    </row>
    <row r="34" spans="2:15" ht="58" x14ac:dyDescent="0.35">
      <c r="B34" s="46">
        <v>21</v>
      </c>
      <c r="C34" s="25">
        <v>20</v>
      </c>
      <c r="D34" s="25" t="s">
        <v>22</v>
      </c>
      <c r="E34" s="25" t="s">
        <v>21</v>
      </c>
      <c r="F34" s="51" t="s">
        <v>81</v>
      </c>
      <c r="G34" s="7" t="s">
        <v>95</v>
      </c>
      <c r="H34" s="7" t="s">
        <v>35</v>
      </c>
      <c r="I34" s="52">
        <f t="shared" si="0"/>
        <v>0.1</v>
      </c>
      <c r="J34" s="15"/>
      <c r="K34" s="7">
        <v>0</v>
      </c>
      <c r="L34" s="7">
        <v>0.1</v>
      </c>
      <c r="M34" s="7">
        <v>0.15</v>
      </c>
      <c r="N34" s="7">
        <v>0.2</v>
      </c>
      <c r="O34" s="7">
        <v>0.25</v>
      </c>
    </row>
    <row r="35" spans="2:15" ht="29" x14ac:dyDescent="0.35">
      <c r="B35" s="45">
        <v>22</v>
      </c>
      <c r="C35" s="25">
        <v>21</v>
      </c>
      <c r="D35" s="25" t="s">
        <v>20</v>
      </c>
      <c r="E35" s="25" t="s">
        <v>19</v>
      </c>
      <c r="F35" s="48" t="s">
        <v>94</v>
      </c>
      <c r="G35" s="7"/>
      <c r="H35" s="7" t="s">
        <v>5</v>
      </c>
      <c r="I35" s="52">
        <f t="shared" si="0"/>
        <v>0</v>
      </c>
      <c r="J35" s="15"/>
      <c r="K35" s="7">
        <v>0</v>
      </c>
      <c r="L35" s="7">
        <v>0.1</v>
      </c>
      <c r="M35" s="7">
        <v>0.15</v>
      </c>
      <c r="N35" s="7">
        <v>0.2</v>
      </c>
      <c r="O35" s="7">
        <v>0.25</v>
      </c>
    </row>
    <row r="36" spans="2:15" x14ac:dyDescent="0.35">
      <c r="B36" s="46">
        <v>23</v>
      </c>
      <c r="C36" s="25">
        <v>22</v>
      </c>
      <c r="D36" s="25" t="s">
        <v>18</v>
      </c>
      <c r="E36" s="25" t="s">
        <v>82</v>
      </c>
      <c r="F36" s="51" t="s">
        <v>17</v>
      </c>
      <c r="G36" s="7" t="s">
        <v>95</v>
      </c>
      <c r="H36" s="7" t="s">
        <v>16</v>
      </c>
      <c r="I36" s="52">
        <f t="shared" si="0"/>
        <v>0.2</v>
      </c>
      <c r="J36" s="15"/>
      <c r="K36" s="7">
        <v>0</v>
      </c>
      <c r="L36" s="7">
        <v>0.1</v>
      </c>
      <c r="M36" s="7">
        <v>0.15</v>
      </c>
      <c r="N36" s="7">
        <v>0.2</v>
      </c>
      <c r="O36" s="7">
        <v>0.25</v>
      </c>
    </row>
    <row r="37" spans="2:15" ht="29" x14ac:dyDescent="0.35">
      <c r="B37" s="45">
        <v>24</v>
      </c>
      <c r="C37" s="25">
        <v>23</v>
      </c>
      <c r="D37" s="36" t="s">
        <v>15</v>
      </c>
      <c r="E37" s="36" t="s">
        <v>14</v>
      </c>
      <c r="F37" s="51" t="s">
        <v>13</v>
      </c>
      <c r="G37" s="7"/>
      <c r="H37" s="7" t="s">
        <v>5</v>
      </c>
      <c r="I37" s="52">
        <f t="shared" si="0"/>
        <v>0</v>
      </c>
      <c r="J37" s="15"/>
      <c r="K37" s="7">
        <v>0</v>
      </c>
      <c r="L37" s="7">
        <v>0.1</v>
      </c>
      <c r="M37" s="7">
        <v>0.1</v>
      </c>
      <c r="N37" s="7">
        <v>0.1</v>
      </c>
      <c r="O37" s="7">
        <v>0.1</v>
      </c>
    </row>
    <row r="38" spans="2:15" ht="29" x14ac:dyDescent="0.35">
      <c r="B38" s="46">
        <v>25</v>
      </c>
      <c r="C38" s="25">
        <v>24</v>
      </c>
      <c r="D38" s="25" t="s">
        <v>12</v>
      </c>
      <c r="E38" s="25" t="s">
        <v>11</v>
      </c>
      <c r="F38" s="51" t="s">
        <v>13</v>
      </c>
      <c r="G38" s="7"/>
      <c r="H38" s="7" t="s">
        <v>5</v>
      </c>
      <c r="I38" s="52">
        <f t="shared" si="0"/>
        <v>0</v>
      </c>
      <c r="J38" s="15"/>
      <c r="K38" s="7">
        <v>0</v>
      </c>
      <c r="L38" s="7">
        <v>0.1</v>
      </c>
      <c r="M38" s="7">
        <v>0.1</v>
      </c>
      <c r="N38" s="7">
        <v>0.1</v>
      </c>
      <c r="O38" s="7">
        <v>0.1</v>
      </c>
    </row>
    <row r="39" spans="2:15" ht="29" x14ac:dyDescent="0.35">
      <c r="B39" s="45">
        <v>26</v>
      </c>
      <c r="C39" s="25">
        <v>25</v>
      </c>
      <c r="D39" s="25" t="s">
        <v>9</v>
      </c>
      <c r="E39" s="25" t="s">
        <v>8</v>
      </c>
      <c r="F39" s="48" t="s">
        <v>83</v>
      </c>
      <c r="G39" s="7"/>
      <c r="H39" s="7" t="s">
        <v>5</v>
      </c>
      <c r="I39" s="52">
        <f t="shared" si="0"/>
        <v>0</v>
      </c>
      <c r="J39" s="15"/>
      <c r="K39" s="7">
        <v>0</v>
      </c>
      <c r="L39" s="7">
        <v>0.1</v>
      </c>
      <c r="M39" s="7">
        <v>0.1</v>
      </c>
      <c r="N39" s="7">
        <v>0.1</v>
      </c>
      <c r="O39" s="7">
        <v>0.1</v>
      </c>
    </row>
    <row r="40" spans="2:15" ht="29" x14ac:dyDescent="0.35">
      <c r="B40" s="46">
        <v>27</v>
      </c>
      <c r="C40" s="25">
        <v>26</v>
      </c>
      <c r="D40" s="25" t="s">
        <v>7</v>
      </c>
      <c r="E40" s="25" t="s">
        <v>6</v>
      </c>
      <c r="F40" s="48" t="s">
        <v>97</v>
      </c>
      <c r="G40" s="7"/>
      <c r="H40" s="7" t="s">
        <v>5</v>
      </c>
      <c r="I40" s="52">
        <f t="shared" si="0"/>
        <v>0</v>
      </c>
      <c r="J40" s="15"/>
      <c r="K40" s="7">
        <v>0</v>
      </c>
      <c r="L40" s="7">
        <v>0.5</v>
      </c>
      <c r="M40" s="7">
        <v>1</v>
      </c>
      <c r="N40" s="7">
        <v>1.25</v>
      </c>
      <c r="O40" s="7">
        <v>1.5</v>
      </c>
    </row>
    <row r="41" spans="2:15" s="1" customFormat="1" x14ac:dyDescent="0.35">
      <c r="B41" s="45">
        <v>28</v>
      </c>
      <c r="C41" s="14"/>
      <c r="D41" s="14"/>
      <c r="E41" s="13" t="s">
        <v>4</v>
      </c>
      <c r="F41" s="12"/>
      <c r="G41" s="10">
        <v>1</v>
      </c>
      <c r="H41" s="10"/>
      <c r="I41" s="10">
        <f>SUM(I15:I40)</f>
        <v>2.8000000000000007</v>
      </c>
      <c r="J41" s="11"/>
      <c r="K41" s="10">
        <f>SUM(K15:K40)</f>
        <v>0</v>
      </c>
      <c r="L41" s="10">
        <f>SUM(L15:L40)</f>
        <v>3.0000000000000009</v>
      </c>
      <c r="M41" s="10">
        <f>SUM(M15:M40)</f>
        <v>5.45</v>
      </c>
      <c r="N41" s="10">
        <f>SUM(N15:N40)</f>
        <v>7.6499999999999986</v>
      </c>
      <c r="O41" s="10">
        <f>SUM(O15:O40)</f>
        <v>9.85</v>
      </c>
    </row>
    <row r="42" spans="2:15" x14ac:dyDescent="0.35">
      <c r="B42" s="46">
        <v>29</v>
      </c>
    </row>
    <row r="43" spans="2:15" s="1" customFormat="1" x14ac:dyDescent="0.35">
      <c r="B43" s="45">
        <v>30</v>
      </c>
      <c r="E43" s="5" t="s">
        <v>3</v>
      </c>
      <c r="G43" s="4">
        <f>G41</f>
        <v>1</v>
      </c>
      <c r="H43" s="4"/>
      <c r="I43" s="4">
        <f>G43+I41</f>
        <v>3.8000000000000007</v>
      </c>
      <c r="J43" s="9"/>
      <c r="K43" s="9">
        <f>$G$43+K41</f>
        <v>1</v>
      </c>
      <c r="L43" s="9">
        <f>$G$43+L41</f>
        <v>4.0000000000000009</v>
      </c>
      <c r="M43" s="9">
        <f>$G$43+M41</f>
        <v>6.45</v>
      </c>
      <c r="N43" s="9">
        <f>$G$43+N41</f>
        <v>8.6499999999999986</v>
      </c>
      <c r="O43" s="9">
        <f>$G$43+O41</f>
        <v>10.85</v>
      </c>
    </row>
    <row r="44" spans="2:15" x14ac:dyDescent="0.35">
      <c r="B44" s="46">
        <v>31</v>
      </c>
    </row>
    <row r="45" spans="2:15" x14ac:dyDescent="0.35">
      <c r="B45" s="45">
        <v>32</v>
      </c>
    </row>
    <row r="46" spans="2:15" ht="43.5" x14ac:dyDescent="0.35">
      <c r="B46" s="46">
        <v>33</v>
      </c>
      <c r="C46" s="27">
        <v>27</v>
      </c>
      <c r="D46" s="27" t="s">
        <v>2</v>
      </c>
      <c r="E46" s="27" t="s">
        <v>84</v>
      </c>
      <c r="F46" s="28" t="s">
        <v>103</v>
      </c>
      <c r="G46" s="29"/>
      <c r="H46" s="7" t="s">
        <v>1</v>
      </c>
      <c r="I46" s="7">
        <f>HLOOKUP(H46,$K$14:$O$46,B46,FALSE)</f>
        <v>-1</v>
      </c>
      <c r="J46" s="8"/>
      <c r="K46" s="7">
        <v>0</v>
      </c>
      <c r="L46" s="6">
        <v>-0.25</v>
      </c>
      <c r="M46" s="6">
        <v>-0.5</v>
      </c>
      <c r="N46" s="6">
        <v>-0.75</v>
      </c>
      <c r="O46" s="6">
        <v>-1</v>
      </c>
    </row>
    <row r="47" spans="2:15" x14ac:dyDescent="0.35">
      <c r="B47" s="45"/>
    </row>
    <row r="48" spans="2:15" s="1" customFormat="1" x14ac:dyDescent="0.35">
      <c r="B48" s="46"/>
      <c r="E48" s="5" t="s">
        <v>0</v>
      </c>
      <c r="G48" s="4">
        <f>G43</f>
        <v>1</v>
      </c>
      <c r="H48" s="2"/>
      <c r="I48" s="4">
        <f>I43+I46</f>
        <v>2.8000000000000007</v>
      </c>
      <c r="J48" s="3"/>
      <c r="K48" s="3">
        <f>K43+K46</f>
        <v>1</v>
      </c>
      <c r="L48" s="2">
        <f>L43+L46</f>
        <v>3.7500000000000009</v>
      </c>
      <c r="M48" s="2">
        <f>M43+M46</f>
        <v>5.95</v>
      </c>
      <c r="N48" s="2">
        <f>N43+N46</f>
        <v>7.8999999999999986</v>
      </c>
      <c r="O48" s="2">
        <f>O43+O46</f>
        <v>9.85</v>
      </c>
    </row>
  </sheetData>
  <dataValidations count="2">
    <dataValidation type="list" allowBlank="1" showInputMessage="1" showErrorMessage="1" sqref="H15:H40 H46">
      <formula1>$K$14:$O$14</formula1>
    </dataValidation>
    <dataValidation type="list" allowBlank="1" showInputMessage="1" showErrorMessage="1" sqref="H41">
      <formula1>$L$14:$O$14</formula1>
    </dataValidation>
  </dataValidations>
  <pageMargins left="0.70866141732283472" right="0.70866141732283472" top="0.74803149606299213" bottom="0.74803149606299213" header="0.31496062992125984" footer="0.31496062992125984"/>
  <pageSetup paperSize="8" scale="69" orientation="landscape" r:id="rId1"/>
  <headerFooter>
    <oddFooter>&amp;L&amp;F/&amp;A&amp;R&amp;D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Productivity</vt:lpstr>
      <vt:lpstr>Productivity!Print_Area</vt:lpstr>
    </vt:vector>
  </TitlesOfParts>
  <Company>BP International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Khaitan, Vikas (NES INTERNATIONAL)</dc:creator>
  <cp:lastModifiedBy>VKhaitan</cp:lastModifiedBy>
  <cp:lastPrinted>2016-06-26T09:28:04Z</cp:lastPrinted>
  <dcterms:created xsi:type="dcterms:W3CDTF">2014-10-14T13:51:41Z</dcterms:created>
  <dcterms:modified xsi:type="dcterms:W3CDTF">2016-06-26T09:35:22Z</dcterms:modified>
</cp:coreProperties>
</file>